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0" windowWidth="14940" windowHeight="8970" activeTab="2"/>
  </bookViews>
  <sheets>
    <sheet name="Бюджет" sheetId="1" r:id="rId1"/>
    <sheet name="основные показатели за 3 кв." sheetId="2" r:id="rId2"/>
    <sheet name="Поселения" sheetId="3" r:id="rId3"/>
  </sheets>
  <definedNames>
    <definedName name="APPT" localSheetId="0">Бюджет!$A$10</definedName>
    <definedName name="FIO" localSheetId="0">Бюджет!$F$10</definedName>
    <definedName name="LAST_CELL" localSheetId="0">Бюджет!#REF!</definedName>
    <definedName name="SIGN" localSheetId="0">Бюджет!$A$10:$H$11</definedName>
  </definedNames>
  <calcPr calcId="145621" refMode="R1C1"/>
</workbook>
</file>

<file path=xl/calcChain.xml><?xml version="1.0" encoding="utf-8"?>
<calcChain xmlns="http://schemas.openxmlformats.org/spreadsheetml/2006/main">
  <c r="I17" i="3" l="1"/>
  <c r="H17" i="3"/>
  <c r="G17" i="3"/>
  <c r="C17" i="3"/>
  <c r="I16" i="3"/>
  <c r="H16" i="3"/>
  <c r="G16" i="3"/>
  <c r="C16" i="3"/>
  <c r="I15" i="3"/>
  <c r="H15" i="3"/>
  <c r="G15" i="3"/>
  <c r="C15" i="3"/>
  <c r="I14" i="3"/>
  <c r="H14" i="3"/>
  <c r="G14" i="3"/>
  <c r="C14" i="3"/>
  <c r="I13" i="3"/>
  <c r="H13" i="3"/>
  <c r="G13" i="3"/>
  <c r="C13" i="3"/>
  <c r="I12" i="3"/>
  <c r="H12" i="3"/>
  <c r="G12" i="3"/>
  <c r="C12" i="3"/>
  <c r="H11" i="3"/>
  <c r="F11" i="3"/>
  <c r="I11" i="3" s="1"/>
  <c r="E11" i="3"/>
  <c r="E18" i="3" s="1"/>
  <c r="B11" i="3"/>
  <c r="B18" i="3" s="1"/>
  <c r="A11" i="3"/>
  <c r="C11" i="3" s="1"/>
  <c r="I10" i="3"/>
  <c r="H10" i="3"/>
  <c r="G10" i="3"/>
  <c r="C10" i="3"/>
  <c r="I18" i="3" l="1"/>
  <c r="C18" i="3"/>
  <c r="A18" i="3"/>
  <c r="H18" i="3" s="1"/>
  <c r="F18" i="3"/>
  <c r="G18" i="3" s="1"/>
  <c r="G11" i="3"/>
  <c r="T29" i="2"/>
  <c r="Q29" i="2"/>
  <c r="T27" i="2"/>
  <c r="Q27" i="2"/>
  <c r="T26" i="2"/>
  <c r="P26" i="2"/>
  <c r="O26" i="2"/>
  <c r="O28" i="2" s="1"/>
  <c r="O30" i="2" s="1"/>
  <c r="T25" i="2"/>
  <c r="Q25" i="2"/>
  <c r="T24" i="2"/>
  <c r="Q24" i="2"/>
  <c r="T23" i="2"/>
  <c r="Q23" i="2"/>
  <c r="T22" i="2"/>
  <c r="Q22" i="2"/>
  <c r="T21" i="2"/>
  <c r="Q21" i="2"/>
  <c r="T20" i="2"/>
  <c r="R30" i="2"/>
  <c r="Q20" i="2"/>
  <c r="M27" i="2"/>
  <c r="L27" i="2"/>
  <c r="K27" i="2"/>
  <c r="E27" i="2"/>
  <c r="J26" i="2"/>
  <c r="J28" i="2" s="1"/>
  <c r="I26" i="2"/>
  <c r="I28" i="2" s="1"/>
  <c r="I30" i="2" s="1"/>
  <c r="G26" i="2"/>
  <c r="G28" i="2" s="1"/>
  <c r="F26" i="2"/>
  <c r="F28" i="2" s="1"/>
  <c r="F30" i="2" s="1"/>
  <c r="D26" i="2"/>
  <c r="D28" i="2" s="1"/>
  <c r="C26" i="2"/>
  <c r="C28" i="2" s="1"/>
  <c r="C30" i="2" s="1"/>
  <c r="M25" i="2"/>
  <c r="L25" i="2"/>
  <c r="H25" i="2"/>
  <c r="E25" i="2"/>
  <c r="M24" i="2"/>
  <c r="L24" i="2"/>
  <c r="H24" i="2"/>
  <c r="M23" i="2"/>
  <c r="L23" i="2"/>
  <c r="K23" i="2"/>
  <c r="H23" i="2"/>
  <c r="M22" i="2"/>
  <c r="L22" i="2"/>
  <c r="H22" i="2"/>
  <c r="M21" i="2"/>
  <c r="L21" i="2"/>
  <c r="H21" i="2"/>
  <c r="M20" i="2"/>
  <c r="L20" i="2"/>
  <c r="H20" i="2"/>
  <c r="T12" i="2"/>
  <c r="Q12" i="2"/>
  <c r="S11" i="2"/>
  <c r="S13" i="2" s="1"/>
  <c r="R11" i="2"/>
  <c r="R13" i="2" s="1"/>
  <c r="R15" i="2" s="1"/>
  <c r="P11" i="2"/>
  <c r="P13" i="2" s="1"/>
  <c r="O11" i="2"/>
  <c r="O13" i="2" s="1"/>
  <c r="O15" i="2" s="1"/>
  <c r="T10" i="2"/>
  <c r="Q9" i="2"/>
  <c r="Q8" i="2"/>
  <c r="Q7" i="2"/>
  <c r="Q6" i="2"/>
  <c r="H12" i="2"/>
  <c r="E12" i="2"/>
  <c r="M11" i="2"/>
  <c r="M13" i="2" s="1"/>
  <c r="L11" i="2"/>
  <c r="L13" i="2" s="1"/>
  <c r="L15" i="2" s="1"/>
  <c r="J11" i="2"/>
  <c r="I11" i="2"/>
  <c r="I13" i="2" s="1"/>
  <c r="I15" i="2" s="1"/>
  <c r="G11" i="2"/>
  <c r="G13" i="2" s="1"/>
  <c r="F11" i="2"/>
  <c r="F13" i="2" s="1"/>
  <c r="F15" i="2" s="1"/>
  <c r="D11" i="2"/>
  <c r="D13" i="2" s="1"/>
  <c r="C11" i="2"/>
  <c r="C13" i="2" s="1"/>
  <c r="C15" i="2" s="1"/>
  <c r="N10" i="2"/>
  <c r="K10" i="2"/>
  <c r="E10" i="2"/>
  <c r="N9" i="2"/>
  <c r="K9" i="2"/>
  <c r="H9" i="2"/>
  <c r="E9" i="2"/>
  <c r="N8" i="2"/>
  <c r="K8" i="2"/>
  <c r="H8" i="2"/>
  <c r="E8" i="2"/>
  <c r="N7" i="2"/>
  <c r="K7" i="2"/>
  <c r="H7" i="2"/>
  <c r="E7" i="2"/>
  <c r="N6" i="2"/>
  <c r="K6" i="2"/>
  <c r="E6" i="2"/>
  <c r="N5" i="2"/>
  <c r="K5" i="2"/>
  <c r="H5" i="2"/>
  <c r="E5" i="2"/>
  <c r="Q26" i="2" l="1"/>
  <c r="P28" i="2"/>
  <c r="N23" i="2"/>
  <c r="K11" i="2"/>
  <c r="N24" i="2"/>
  <c r="N13" i="2"/>
  <c r="N20" i="2"/>
  <c r="J13" i="2"/>
  <c r="J15" i="2" s="1"/>
  <c r="K15" i="2" s="1"/>
  <c r="N22" i="2"/>
  <c r="E26" i="2"/>
  <c r="N27" i="2"/>
  <c r="N11" i="2"/>
  <c r="T11" i="2"/>
  <c r="L26" i="2"/>
  <c r="L28" i="2" s="1"/>
  <c r="L30" i="2" s="1"/>
  <c r="N21" i="2"/>
  <c r="M26" i="2"/>
  <c r="M28" i="2" s="1"/>
  <c r="H28" i="2"/>
  <c r="G30" i="2"/>
  <c r="H30" i="2" s="1"/>
  <c r="J30" i="2"/>
  <c r="K30" i="2" s="1"/>
  <c r="K28" i="2"/>
  <c r="E28" i="2"/>
  <c r="N25" i="2"/>
  <c r="H26" i="2"/>
  <c r="D30" i="2"/>
  <c r="E30" i="2" s="1"/>
  <c r="K26" i="2"/>
  <c r="P15" i="2"/>
  <c r="Q15" i="2" s="1"/>
  <c r="Q13" i="2"/>
  <c r="S15" i="2"/>
  <c r="T15" i="2" s="1"/>
  <c r="T13" i="2"/>
  <c r="Q11" i="2"/>
  <c r="D15" i="2"/>
  <c r="E15" i="2" s="1"/>
  <c r="E13" i="2"/>
  <c r="H13" i="2"/>
  <c r="G15" i="2"/>
  <c r="H15" i="2" s="1"/>
  <c r="M15" i="2"/>
  <c r="N15" i="2" s="1"/>
  <c r="H11" i="2"/>
  <c r="E11" i="2"/>
  <c r="E68" i="1"/>
  <c r="P30" i="2" l="1"/>
  <c r="Q30" i="2" s="1"/>
  <c r="Q28" i="2"/>
  <c r="T30" i="2"/>
  <c r="T28" i="2"/>
  <c r="K13" i="2"/>
  <c r="N26" i="2"/>
  <c r="N28" i="2"/>
  <c r="M30" i="2"/>
  <c r="N30" i="2" s="1"/>
  <c r="E67" i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</calcChain>
</file>

<file path=xl/sharedStrings.xml><?xml version="1.0" encoding="utf-8"?>
<sst xmlns="http://schemas.openxmlformats.org/spreadsheetml/2006/main" count="256" uniqueCount="98">
  <si>
    <t>тыс. руб.</t>
  </si>
  <si>
    <t>Бюджет</t>
  </si>
  <si>
    <t>Раздел</t>
  </si>
  <si>
    <t>Итого</t>
  </si>
  <si>
    <t>Бюджет Большемостовского сельсовета Ковернинского муниципального района Нижегородской области</t>
  </si>
  <si>
    <t>01</t>
  </si>
  <si>
    <t>02</t>
  </si>
  <si>
    <t>03</t>
  </si>
  <si>
    <t>04</t>
  </si>
  <si>
    <t>05</t>
  </si>
  <si>
    <t>10</t>
  </si>
  <si>
    <t>Бюджет Гавриловского сельсовета Ковернинского муниципального района Нижегородской области</t>
  </si>
  <si>
    <t>08</t>
  </si>
  <si>
    <t>11</t>
  </si>
  <si>
    <t>Бюджет Горевского сельсовета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</si>
  <si>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</si>
  <si>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06</t>
  </si>
  <si>
    <t>07</t>
  </si>
  <si>
    <t>12</t>
  </si>
  <si>
    <t>13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</si>
  <si>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</si>
  <si>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</si>
  <si>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</si>
  <si>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Исполнение консолидированного бюджета за 9 месяцев 2020 года</t>
  </si>
  <si>
    <t>План на 2020 год</t>
  </si>
  <si>
    <t>% исполнения к плану</t>
  </si>
  <si>
    <t>Исполнено на 01.10.2020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</si>
  <si>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</si>
  <si>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</si>
  <si>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</si>
  <si>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</si>
  <si>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</si>
  <si>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Культура, кинематогрфия</t>
  </si>
  <si>
    <t>Социальная политика</t>
  </si>
  <si>
    <t>Физическая культура и спорт</t>
  </si>
  <si>
    <t>Охрана окружающей среды</t>
  </si>
  <si>
    <t>Образование</t>
  </si>
  <si>
    <t>Средства массовой информации</t>
  </si>
  <si>
    <t>Обслуживание муниципального долга</t>
  </si>
  <si>
    <t>Дефицит (профицит)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</si>
  <si>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</si>
  <si>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</si>
  <si>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</si>
  <si>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</si>
  <si>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</si>
  <si>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</si>
  <si>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</si>
  <si>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</si>
  <si>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9 мес</t>
  </si>
  <si>
    <t>% к плану</t>
  </si>
  <si>
    <t xml:space="preserve">факт за 9 мес </t>
  </si>
  <si>
    <t>год</t>
  </si>
  <si>
    <t>Большемостовский</t>
  </si>
  <si>
    <t>Гавриловский</t>
  </si>
  <si>
    <t>Горевский</t>
  </si>
  <si>
    <t>Скоробогатовский</t>
  </si>
  <si>
    <t>Хохломский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</si>
  <si>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</si>
  <si>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</si>
  <si>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</si>
  <si>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</si>
  <si>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</si>
  <si>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</si>
  <si>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</si>
  <si>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</si>
  <si>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</si>
  <si>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</si>
  <si>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</si>
  <si>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</si>
  <si>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</si>
  <si>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</si>
  <si>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январь-июнь 2020 год.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</si>
  <si>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</si>
  <si>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Новожилова         2-15-68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</si>
  <si>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</si>
  <si>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</si>
  <si>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</si>
  <si>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</si>
  <si>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</si>
  <si>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Профицит (+),               дефицит (-)</t>
  </si>
  <si>
    <t>назначено</t>
  </si>
  <si>
    <t>выполнено на 01.10.2020</t>
  </si>
  <si>
    <t>% выполнения</t>
  </si>
  <si>
    <t>администраций</t>
  </si>
  <si>
    <t xml:space="preserve">по бюджету </t>
  </si>
  <si>
    <t>по бюджету</t>
  </si>
  <si>
    <t>план на 2020 год</t>
  </si>
  <si>
    <t xml:space="preserve">факт на 01.10.2020г. </t>
  </si>
  <si>
    <t>на 2020 г.</t>
  </si>
  <si>
    <t>на 2020 год</t>
  </si>
  <si>
    <t>Районный бюджет</t>
  </si>
  <si>
    <t>Поселения</t>
  </si>
  <si>
    <t>Б.Мостовский</t>
  </si>
  <si>
    <t xml:space="preserve">  р.п.Ковернино</t>
  </si>
  <si>
    <t>В С Е Г О                     с внутренними оборотами</t>
  </si>
  <si>
    <t>Зам.начальника финансового управления</t>
  </si>
  <si>
    <t xml:space="preserve">            Н.В.Новожилова</t>
  </si>
  <si>
    <t>за январь - сентябрь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</si>
</sst>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yy\ hh:mm"/>
    <numFmt numFmtId="165" formatCode="?"/>
    <numFmt numFmtId="166" formatCode="#,##0.0"/>
    <numFmt numFmtId="167" formatCode="0.0"/>
    <numFmt numFmtId="168" formatCode="0.0%"/>
  </numFmts>
  <fonts count="19" x14ac:knownFonts="1">
    <font>
      <sz val="10"/>
      <name val="Arial"/>
    </font>
    <font>
      <sz val="8.5"/>
      <name val="MS Sans Serif"/>
    </font>
    <font>
      <b/>
      <sz val="11"/>
      <name val="Times New Roman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7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/>
    </xf>
    <xf numFmtId="166" fontId="4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left" vertical="center" wrapText="1"/>
    </xf>
    <xf numFmtId="166" fontId="4" fillId="0" borderId="1" xfId="0" applyNumberFormat="1" applyFont="1" applyBorder="1" applyAlignment="1" applyProtection="1">
      <alignment horizontal="right" vertical="center" wrapText="1"/>
    </xf>
    <xf numFmtId="49" fontId="5" fillId="0" borderId="1" xfId="0" applyNumberFormat="1" applyFont="1" applyBorder="1" applyAlignment="1" applyProtection="1">
      <alignment horizontal="left" vertical="center" wrapText="1"/>
    </xf>
    <xf numFmtId="166" fontId="5" fillId="0" borderId="1" xfId="0" applyNumberFormat="1" applyFont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right" wrapText="1"/>
    </xf>
    <xf numFmtId="49" fontId="4" fillId="0" borderId="2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7" fontId="4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166" fontId="4" fillId="0" borderId="1" xfId="0" applyNumberFormat="1" applyFont="1" applyFill="1" applyBorder="1"/>
    <xf numFmtId="0" fontId="8" fillId="0" borderId="1" xfId="0" applyFont="1" applyBorder="1" applyAlignment="1">
      <alignment horizontal="center" vertical="justify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166" fontId="8" fillId="0" borderId="1" xfId="0" applyNumberFormat="1" applyFont="1" applyBorder="1" applyAlignment="1">
      <alignment horizontal="right" vertical="center"/>
    </xf>
    <xf numFmtId="166" fontId="9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12" fillId="0" borderId="6" xfId="0" applyFont="1" applyBorder="1" applyAlignment="1">
      <alignment horizontal="left"/>
    </xf>
    <xf numFmtId="166" fontId="9" fillId="0" borderId="0" xfId="0" applyNumberFormat="1" applyFont="1" applyAlignment="1">
      <alignment horizontal="right" vertical="center"/>
    </xf>
    <xf numFmtId="0" fontId="9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/>
    </xf>
    <xf numFmtId="166" fontId="9" fillId="0" borderId="3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166" fontId="9" fillId="0" borderId="10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justify"/>
    </xf>
    <xf numFmtId="0" fontId="11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/>
    <xf numFmtId="0" fontId="8" fillId="0" borderId="0" xfId="0" applyFont="1"/>
    <xf numFmtId="0" fontId="0" fillId="0" borderId="0" xfId="0" applyBorder="1"/>
    <xf numFmtId="0" fontId="5" fillId="0" borderId="0" xfId="0" applyFont="1"/>
    <xf numFmtId="4" fontId="16" fillId="0" borderId="11" xfId="0" applyNumberFormat="1" applyFont="1" applyBorder="1" applyAlignment="1" applyProtection="1">
      <alignment horizontal="right" vertical="center"/>
    </xf>
    <xf numFmtId="4" fontId="4" fillId="0" borderId="11" xfId="0" applyNumberFormat="1" applyFont="1" applyBorder="1" applyAlignment="1" applyProtection="1">
      <alignment horizontal="right" vertical="center"/>
    </xf>
    <xf numFmtId="4" fontId="4" fillId="2" borderId="0" xfId="0" applyNumberFormat="1" applyFont="1" applyFill="1" applyBorder="1" applyAlignment="1" applyProtection="1">
      <alignment horizontal="right" vertical="center"/>
    </xf>
    <xf numFmtId="4" fontId="4" fillId="0" borderId="0" xfId="0" applyNumberFormat="1" applyFont="1" applyBorder="1" applyAlignment="1" applyProtection="1">
      <alignment horizontal="right" vertical="center"/>
    </xf>
    <xf numFmtId="0" fontId="8" fillId="0" borderId="0" xfId="0" applyFont="1" applyBorder="1" applyAlignment="1"/>
    <xf numFmtId="4" fontId="4" fillId="0" borderId="0" xfId="0" applyNumberFormat="1" applyFont="1" applyBorder="1"/>
    <xf numFmtId="4" fontId="5" fillId="0" borderId="0" xfId="0" applyNumberFormat="1" applyFont="1" applyBorder="1"/>
    <xf numFmtId="4" fontId="5" fillId="0" borderId="0" xfId="0" applyNumberFormat="1" applyFont="1"/>
    <xf numFmtId="0" fontId="8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/>
    <xf numFmtId="166" fontId="15" fillId="0" borderId="1" xfId="0" applyNumberFormat="1" applyFont="1" applyFill="1" applyBorder="1" applyAlignment="1">
      <alignment horizontal="center"/>
    </xf>
    <xf numFmtId="168" fontId="15" fillId="0" borderId="1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166" fontId="15" fillId="0" borderId="1" xfId="0" applyNumberFormat="1" applyFont="1" applyBorder="1" applyAlignment="1">
      <alignment horizontal="center"/>
    </xf>
    <xf numFmtId="168" fontId="15" fillId="0" borderId="4" xfId="0" applyNumberFormat="1" applyFont="1" applyBorder="1" applyAlignment="1">
      <alignment horizontal="center"/>
    </xf>
    <xf numFmtId="166" fontId="15" fillId="0" borderId="7" xfId="0" applyNumberFormat="1" applyFont="1" applyBorder="1" applyAlignment="1">
      <alignment horizontal="center"/>
    </xf>
    <xf numFmtId="168" fontId="17" fillId="0" borderId="1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wrapText="1"/>
    </xf>
    <xf numFmtId="166" fontId="17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166" fontId="17" fillId="0" borderId="1" xfId="0" applyNumberFormat="1" applyFont="1" applyBorder="1" applyAlignment="1">
      <alignment horizontal="center"/>
    </xf>
    <xf numFmtId="168" fontId="17" fillId="0" borderId="4" xfId="0" applyNumberFormat="1" applyFont="1" applyBorder="1" applyAlignment="1">
      <alignment horizontal="center"/>
    </xf>
    <xf numFmtId="166" fontId="17" fillId="0" borderId="7" xfId="0" applyNumberFormat="1" applyFont="1" applyBorder="1" applyAlignment="1">
      <alignment horizontal="center"/>
    </xf>
    <xf numFmtId="166" fontId="15" fillId="0" borderId="24" xfId="0" applyNumberFormat="1" applyFont="1" applyBorder="1" applyAlignment="1">
      <alignment horizontal="center"/>
    </xf>
    <xf numFmtId="166" fontId="15" fillId="0" borderId="3" xfId="0" applyNumberFormat="1" applyFont="1" applyBorder="1" applyAlignment="1">
      <alignment horizontal="center"/>
    </xf>
    <xf numFmtId="0" fontId="15" fillId="0" borderId="16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165" fontId="3" fillId="0" borderId="0" xfId="0" applyNumberFormat="1" applyFont="1" applyBorder="1" applyAlignment="1" applyProtection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0" fillId="0" borderId="11" xfId="0" applyBorder="1" applyAlignment="1"/>
    <xf numFmtId="0" fontId="8" fillId="0" borderId="0" xfId="0" applyFont="1" applyAlignment="1">
      <alignment wrapText="1"/>
    </xf>
    <xf numFmtId="0" fontId="0" fillId="0" borderId="0" xfId="0" applyAlignment="1"/>
    <xf numFmtId="0" fontId="8" fillId="0" borderId="3" xfId="0" applyFont="1" applyBorder="1" applyAlignment="1">
      <alignment horizontal="center" vertical="justify" wrapText="1"/>
    </xf>
    <xf numFmtId="0" fontId="8" fillId="0" borderId="7" xfId="0" applyFont="1" applyBorder="1" applyAlignment="1">
      <alignment horizontal="center" vertical="justify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wrapText="1"/>
    </xf>
    <xf numFmtId="0" fontId="15" fillId="0" borderId="23" xfId="0" applyFont="1" applyBorder="1" applyAlignment="1">
      <alignment horizontal="center" wrapText="1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12" xfId="0" applyFont="1" applyBorder="1" applyAlignment="1"/>
    <xf numFmtId="0" fontId="15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wrapText="1"/>
    </xf>
    <xf numFmtId="0" fontId="15" fillId="0" borderId="19" xfId="0" applyFont="1" applyFill="1" applyBorder="1" applyAlignment="1">
      <alignment horizontal="center" wrapText="1"/>
    </xf>
    <xf numFmtId="0" fontId="15" fillId="0" borderId="22" xfId="0" applyFont="1" applyFill="1" applyBorder="1" applyAlignment="1">
      <alignment horizont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68"/>
  <sheetViews>
    <sheetView showGridLines="0" zoomScaleNormal="100" workbookViewId="0">
      <selection activeCell="M14" sqref="M14"/>
    </sheetView>
  </sheetViews>
  <sheetFormatPr defaultRowHeight="12.75" customHeight="1" outlineLevelRow="1" x14ac:dyDescent="0.2"/>
  <cols>
    <col min="1" max="1" width="71.140625" customWidth="1"/>
    <col min="2" max="2" width="5.42578125" style="18" customWidth="1"/>
    <col min="3" max="3" width="8.5703125" customWidth="1"/>
    <col min="4" max="4" width="9.5703125" customWidth="1"/>
    <col min="5" max="6" width="9.140625" customWidth="1"/>
    <col min="7" max="7" width="13.140625" customWidth="1"/>
    <col min="8" max="10" width="9.140625" customWidth="1"/>
  </cols>
  <sheetData>
    <row r="1" spans="1:10" ht="2.4500000000000002" customHeight="1" x14ac:dyDescent="0.2">
      <c r="A1" s="2"/>
      <c r="B1" s="3"/>
      <c r="C1" s="3"/>
      <c r="D1" s="3"/>
      <c r="E1" s="3"/>
      <c r="F1" s="3"/>
      <c r="G1" s="3"/>
      <c r="H1" s="3"/>
      <c r="I1" s="3"/>
      <c r="J1" s="3"/>
    </row>
    <row r="2" spans="1:10" ht="14.25" x14ac:dyDescent="0.2">
      <c r="A2" s="79" t="s">
        <v>23</v>
      </c>
      <c r="B2" s="79"/>
      <c r="C2" s="79"/>
      <c r="D2" s="79"/>
      <c r="E2" s="79"/>
      <c r="F2" s="3"/>
      <c r="G2" s="4"/>
      <c r="H2" s="4"/>
      <c r="I2" s="3"/>
      <c r="J2" s="3"/>
    </row>
    <row r="3" spans="1:10" ht="9.6" customHeight="1" x14ac:dyDescent="0.2">
      <c r="B3" s="15"/>
      <c r="C3" s="5"/>
      <c r="D3" s="5"/>
      <c r="E3" s="13" t="s">
        <v>0</v>
      </c>
      <c r="F3" s="5"/>
      <c r="G3" s="5"/>
      <c r="H3" s="5"/>
      <c r="I3" s="1"/>
      <c r="J3" s="1"/>
    </row>
    <row r="4" spans="1:10" ht="31.5" x14ac:dyDescent="0.2">
      <c r="A4" s="6" t="s">
        <v>1</v>
      </c>
      <c r="B4" s="6" t="s">
        <v>2</v>
      </c>
      <c r="C4" s="6" t="s">
        <v>24</v>
      </c>
      <c r="D4" s="6" t="s">
        <v>26</v>
      </c>
      <c r="E4" s="6" t="s">
        <v>25</v>
      </c>
    </row>
    <row r="5" spans="1:10" ht="24.75" customHeight="1" x14ac:dyDescent="0.2">
      <c r="A5" s="9" t="s">
        <v>4</v>
      </c>
      <c r="B5" s="6"/>
      <c r="C5" s="10">
        <v>18988.400000000001</v>
      </c>
      <c r="D5" s="10">
        <v>12052.5</v>
      </c>
      <c r="E5" s="19">
        <f t="shared" ref="E5:E66" si="0">D5/C5*100</f>
        <v>63.472962440226652</v>
      </c>
    </row>
    <row r="6" spans="1:10" outlineLevel="1" x14ac:dyDescent="0.2">
      <c r="A6" s="11" t="s">
        <v>27</v>
      </c>
      <c r="B6" s="16" t="s">
        <v>5</v>
      </c>
      <c r="C6" s="12">
        <v>3797.6</v>
      </c>
      <c r="D6" s="12">
        <v>2511.5</v>
      </c>
      <c r="E6" s="20">
        <f t="shared" si="0"/>
        <v>66.13387402570045</v>
      </c>
    </row>
    <row r="7" spans="1:10" outlineLevel="1" x14ac:dyDescent="0.2">
      <c r="A7" s="11" t="s">
        <v>28</v>
      </c>
      <c r="B7" s="16" t="s">
        <v>6</v>
      </c>
      <c r="C7" s="12">
        <v>206.3</v>
      </c>
      <c r="D7" s="12">
        <v>129.6</v>
      </c>
      <c r="E7" s="20">
        <f t="shared" si="0"/>
        <v>62.821134270479874</v>
      </c>
    </row>
    <row r="8" spans="1:10" outlineLevel="1" x14ac:dyDescent="0.2">
      <c r="A8" s="11" t="s">
        <v>29</v>
      </c>
      <c r="B8" s="16" t="s">
        <v>7</v>
      </c>
      <c r="C8" s="12">
        <v>4706.1000000000004</v>
      </c>
      <c r="D8" s="12">
        <v>3333.8</v>
      </c>
      <c r="E8" s="20">
        <f t="shared" si="0"/>
        <v>70.839973651218628</v>
      </c>
    </row>
    <row r="9" spans="1:10" outlineLevel="1" x14ac:dyDescent="0.2">
      <c r="A9" s="11" t="s">
        <v>30</v>
      </c>
      <c r="B9" s="16" t="s">
        <v>8</v>
      </c>
      <c r="C9" s="12">
        <v>5921.9</v>
      </c>
      <c r="D9" s="12">
        <v>2680.2</v>
      </c>
      <c r="E9" s="20">
        <f t="shared" si="0"/>
        <v>45.259122916631483</v>
      </c>
    </row>
    <row r="10" spans="1:10" outlineLevel="1" x14ac:dyDescent="0.2">
      <c r="A10" s="11" t="s">
        <v>31</v>
      </c>
      <c r="B10" s="16" t="s">
        <v>9</v>
      </c>
      <c r="C10" s="12">
        <v>4296.5</v>
      </c>
      <c r="D10" s="12">
        <v>3382.4</v>
      </c>
      <c r="E10" s="20">
        <f t="shared" si="0"/>
        <v>78.724543232863965</v>
      </c>
    </row>
    <row r="11" spans="1:10" outlineLevel="1" x14ac:dyDescent="0.2">
      <c r="A11" s="11" t="s">
        <v>33</v>
      </c>
      <c r="B11" s="16" t="s">
        <v>10</v>
      </c>
      <c r="C11" s="12">
        <v>60</v>
      </c>
      <c r="D11" s="12">
        <v>15</v>
      </c>
      <c r="E11" s="20">
        <f t="shared" si="0"/>
        <v>25</v>
      </c>
    </row>
    <row r="12" spans="1:10" ht="21" customHeight="1" x14ac:dyDescent="0.2">
      <c r="A12" s="9" t="s">
        <v>11</v>
      </c>
      <c r="B12" s="6"/>
      <c r="C12" s="10">
        <v>18007.599999999999</v>
      </c>
      <c r="D12" s="10">
        <v>12321.4</v>
      </c>
      <c r="E12" s="19">
        <f t="shared" si="0"/>
        <v>68.423332370776791</v>
      </c>
    </row>
    <row r="13" spans="1:10" outlineLevel="1" x14ac:dyDescent="0.2">
      <c r="A13" s="11" t="s">
        <v>27</v>
      </c>
      <c r="B13" s="16" t="s">
        <v>5</v>
      </c>
      <c r="C13" s="12">
        <v>2349.4</v>
      </c>
      <c r="D13" s="12">
        <v>1575.7</v>
      </c>
      <c r="E13" s="20">
        <f t="shared" si="0"/>
        <v>67.068187622371667</v>
      </c>
    </row>
    <row r="14" spans="1:10" outlineLevel="1" x14ac:dyDescent="0.2">
      <c r="A14" s="11" t="s">
        <v>28</v>
      </c>
      <c r="B14" s="16" t="s">
        <v>6</v>
      </c>
      <c r="C14" s="12">
        <v>103.2</v>
      </c>
      <c r="D14" s="12">
        <v>69.400000000000006</v>
      </c>
      <c r="E14" s="20">
        <f t="shared" si="0"/>
        <v>67.248062015503891</v>
      </c>
    </row>
    <row r="15" spans="1:10" outlineLevel="1" x14ac:dyDescent="0.2">
      <c r="A15" s="11" t="s">
        <v>29</v>
      </c>
      <c r="B15" s="16" t="s">
        <v>7</v>
      </c>
      <c r="C15" s="12">
        <v>1838.4</v>
      </c>
      <c r="D15" s="12">
        <v>964.2</v>
      </c>
      <c r="E15" s="20">
        <f t="shared" si="0"/>
        <v>52.447780678851174</v>
      </c>
    </row>
    <row r="16" spans="1:10" outlineLevel="1" x14ac:dyDescent="0.2">
      <c r="A16" s="11" t="s">
        <v>30</v>
      </c>
      <c r="B16" s="16" t="s">
        <v>8</v>
      </c>
      <c r="C16" s="12">
        <v>3553</v>
      </c>
      <c r="D16" s="12">
        <v>1859.4</v>
      </c>
      <c r="E16" s="20">
        <f t="shared" si="0"/>
        <v>52.333239515902051</v>
      </c>
    </row>
    <row r="17" spans="1:5" outlineLevel="1" x14ac:dyDescent="0.2">
      <c r="A17" s="11" t="s">
        <v>31</v>
      </c>
      <c r="B17" s="16" t="s">
        <v>9</v>
      </c>
      <c r="C17" s="12">
        <v>7619.3</v>
      </c>
      <c r="D17" s="12">
        <v>6474.3</v>
      </c>
      <c r="E17" s="20">
        <f t="shared" si="0"/>
        <v>84.972372790151326</v>
      </c>
    </row>
    <row r="18" spans="1:5" outlineLevel="1" x14ac:dyDescent="0.2">
      <c r="A18" s="11" t="s">
        <v>32</v>
      </c>
      <c r="B18" s="16" t="s">
        <v>12</v>
      </c>
      <c r="C18" s="12">
        <v>55</v>
      </c>
      <c r="D18" s="12">
        <v>4.9000000000000004</v>
      </c>
      <c r="E18" s="20">
        <f t="shared" si="0"/>
        <v>8.9090909090909101</v>
      </c>
    </row>
    <row r="19" spans="1:5" outlineLevel="1" x14ac:dyDescent="0.2">
      <c r="A19" s="11" t="s">
        <v>33</v>
      </c>
      <c r="B19" s="16" t="s">
        <v>10</v>
      </c>
      <c r="C19" s="12">
        <v>35</v>
      </c>
      <c r="D19" s="12">
        <v>22.2</v>
      </c>
      <c r="E19" s="20">
        <f t="shared" si="0"/>
        <v>63.428571428571423</v>
      </c>
    </row>
    <row r="20" spans="1:5" outlineLevel="1" x14ac:dyDescent="0.2">
      <c r="A20" s="11" t="s">
        <v>34</v>
      </c>
      <c r="B20" s="16" t="s">
        <v>13</v>
      </c>
      <c r="C20" s="12">
        <v>2454.3000000000002</v>
      </c>
      <c r="D20" s="12">
        <v>1351.3</v>
      </c>
      <c r="E20" s="20">
        <f t="shared" si="0"/>
        <v>55.058468809843944</v>
      </c>
    </row>
    <row r="21" spans="1:5" ht="24" customHeight="1" x14ac:dyDescent="0.2">
      <c r="A21" s="9" t="s">
        <v>14</v>
      </c>
      <c r="B21" s="6"/>
      <c r="C21" s="10">
        <v>14575.9</v>
      </c>
      <c r="D21" s="10">
        <v>8824.5</v>
      </c>
      <c r="E21" s="19">
        <f t="shared" si="0"/>
        <v>60.5417161204454</v>
      </c>
    </row>
    <row r="22" spans="1:5" outlineLevel="1" x14ac:dyDescent="0.2">
      <c r="A22" s="11" t="s">
        <v>27</v>
      </c>
      <c r="B22" s="16" t="s">
        <v>5</v>
      </c>
      <c r="C22" s="12">
        <v>3592.5</v>
      </c>
      <c r="D22" s="12">
        <v>2442.6</v>
      </c>
      <c r="E22" s="20">
        <f t="shared" si="0"/>
        <v>67.991649269311054</v>
      </c>
    </row>
    <row r="23" spans="1:5" outlineLevel="1" x14ac:dyDescent="0.2">
      <c r="A23" s="11" t="s">
        <v>28</v>
      </c>
      <c r="B23" s="16" t="s">
        <v>6</v>
      </c>
      <c r="C23" s="12">
        <v>103.2</v>
      </c>
      <c r="D23" s="12">
        <v>71.8</v>
      </c>
      <c r="E23" s="20">
        <f t="shared" si="0"/>
        <v>69.573643410852696</v>
      </c>
    </row>
    <row r="24" spans="1:5" outlineLevel="1" x14ac:dyDescent="0.2">
      <c r="A24" s="11" t="s">
        <v>29</v>
      </c>
      <c r="B24" s="16" t="s">
        <v>7</v>
      </c>
      <c r="C24" s="12">
        <v>4112.8</v>
      </c>
      <c r="D24" s="12">
        <v>2469</v>
      </c>
      <c r="E24" s="20">
        <f t="shared" si="0"/>
        <v>60.032094923166703</v>
      </c>
    </row>
    <row r="25" spans="1:5" outlineLevel="1" x14ac:dyDescent="0.2">
      <c r="A25" s="11" t="s">
        <v>30</v>
      </c>
      <c r="B25" s="16" t="s">
        <v>8</v>
      </c>
      <c r="C25" s="12">
        <v>4351.8</v>
      </c>
      <c r="D25" s="12">
        <v>2461.3000000000002</v>
      </c>
      <c r="E25" s="20">
        <f t="shared" si="0"/>
        <v>56.5582057998989</v>
      </c>
    </row>
    <row r="26" spans="1:5" outlineLevel="1" x14ac:dyDescent="0.2">
      <c r="A26" s="11" t="s">
        <v>31</v>
      </c>
      <c r="B26" s="16" t="s">
        <v>9</v>
      </c>
      <c r="C26" s="12">
        <v>2353.3000000000002</v>
      </c>
      <c r="D26" s="12">
        <v>1376.4</v>
      </c>
      <c r="E26" s="20">
        <f t="shared" si="0"/>
        <v>58.488080567713418</v>
      </c>
    </row>
    <row r="27" spans="1:5" outlineLevel="1" x14ac:dyDescent="0.2">
      <c r="A27" s="11" t="s">
        <v>32</v>
      </c>
      <c r="B27" s="16" t="s">
        <v>12</v>
      </c>
      <c r="C27" s="12">
        <v>41.3</v>
      </c>
      <c r="D27" s="12">
        <v>3.4</v>
      </c>
      <c r="E27" s="20">
        <f t="shared" si="0"/>
        <v>8.2324455205811145</v>
      </c>
    </row>
    <row r="28" spans="1:5" outlineLevel="1" x14ac:dyDescent="0.2">
      <c r="A28" s="11" t="s">
        <v>33</v>
      </c>
      <c r="B28" s="16" t="s">
        <v>10</v>
      </c>
      <c r="C28" s="12">
        <v>18</v>
      </c>
      <c r="D28" s="12">
        <v>0</v>
      </c>
      <c r="E28" s="20">
        <f t="shared" si="0"/>
        <v>0</v>
      </c>
    </row>
    <row r="29" spans="1:5" outlineLevel="1" x14ac:dyDescent="0.2">
      <c r="A29" s="11" t="s">
        <v>34</v>
      </c>
      <c r="B29" s="16" t="s">
        <v>13</v>
      </c>
      <c r="C29" s="12">
        <v>3</v>
      </c>
      <c r="D29" s="12">
        <v>0</v>
      </c>
      <c r="E29" s="20">
        <f t="shared" si="0"/>
        <v>0</v>
      </c>
    </row>
    <row r="30" spans="1:5" ht="21.75" customHeight="1" x14ac:dyDescent="0.2">
      <c r="A30" s="9" t="s">
        <v>20</v>
      </c>
      <c r="B30" s="6"/>
      <c r="C30" s="10">
        <v>17921.099999999999</v>
      </c>
      <c r="D30" s="10">
        <v>9728.7000000000007</v>
      </c>
      <c r="E30" s="19">
        <f t="shared" si="0"/>
        <v>54.286288230075172</v>
      </c>
    </row>
    <row r="31" spans="1:5" outlineLevel="1" x14ac:dyDescent="0.2">
      <c r="A31" s="11" t="s">
        <v>27</v>
      </c>
      <c r="B31" s="16" t="s">
        <v>5</v>
      </c>
      <c r="C31" s="12">
        <v>2818</v>
      </c>
      <c r="D31" s="12">
        <v>1881</v>
      </c>
      <c r="E31" s="20">
        <f t="shared" si="0"/>
        <v>66.749467707594036</v>
      </c>
    </row>
    <row r="32" spans="1:5" outlineLevel="1" x14ac:dyDescent="0.2">
      <c r="A32" s="11" t="s">
        <v>28</v>
      </c>
      <c r="B32" s="16" t="s">
        <v>6</v>
      </c>
      <c r="C32" s="12">
        <v>206.3</v>
      </c>
      <c r="D32" s="12">
        <v>118.5</v>
      </c>
      <c r="E32" s="20">
        <f t="shared" si="0"/>
        <v>57.440620455647121</v>
      </c>
    </row>
    <row r="33" spans="1:5" outlineLevel="1" x14ac:dyDescent="0.2">
      <c r="A33" s="11" t="s">
        <v>29</v>
      </c>
      <c r="B33" s="16" t="s">
        <v>7</v>
      </c>
      <c r="C33" s="12">
        <v>1407</v>
      </c>
      <c r="D33" s="12">
        <v>853</v>
      </c>
      <c r="E33" s="20">
        <f t="shared" si="0"/>
        <v>60.625444207533761</v>
      </c>
    </row>
    <row r="34" spans="1:5" outlineLevel="1" x14ac:dyDescent="0.2">
      <c r="A34" s="11" t="s">
        <v>30</v>
      </c>
      <c r="B34" s="16" t="s">
        <v>8</v>
      </c>
      <c r="C34" s="12">
        <v>8943.5</v>
      </c>
      <c r="D34" s="12">
        <v>3763.5</v>
      </c>
      <c r="E34" s="20">
        <f t="shared" si="0"/>
        <v>42.080840834125347</v>
      </c>
    </row>
    <row r="35" spans="1:5" outlineLevel="1" x14ac:dyDescent="0.2">
      <c r="A35" s="11" t="s">
        <v>31</v>
      </c>
      <c r="B35" s="16" t="s">
        <v>9</v>
      </c>
      <c r="C35" s="12">
        <v>4477.3</v>
      </c>
      <c r="D35" s="12">
        <v>3109.6</v>
      </c>
      <c r="E35" s="20">
        <f t="shared" si="0"/>
        <v>69.452571862506417</v>
      </c>
    </row>
    <row r="36" spans="1:5" outlineLevel="1" x14ac:dyDescent="0.2">
      <c r="A36" s="11" t="s">
        <v>32</v>
      </c>
      <c r="B36" s="16" t="s">
        <v>12</v>
      </c>
      <c r="C36" s="12">
        <v>55</v>
      </c>
      <c r="D36" s="12">
        <v>0</v>
      </c>
      <c r="E36" s="20">
        <f t="shared" si="0"/>
        <v>0</v>
      </c>
    </row>
    <row r="37" spans="1:5" outlineLevel="1" x14ac:dyDescent="0.2">
      <c r="A37" s="11" t="s">
        <v>33</v>
      </c>
      <c r="B37" s="16" t="s">
        <v>10</v>
      </c>
      <c r="C37" s="12">
        <v>12</v>
      </c>
      <c r="D37" s="12">
        <v>3.1</v>
      </c>
      <c r="E37" s="20">
        <f t="shared" si="0"/>
        <v>25.833333333333336</v>
      </c>
    </row>
    <row r="38" spans="1:5" outlineLevel="1" x14ac:dyDescent="0.2">
      <c r="A38" s="11" t="s">
        <v>34</v>
      </c>
      <c r="B38" s="16" t="s">
        <v>13</v>
      </c>
      <c r="C38" s="12">
        <v>2</v>
      </c>
      <c r="D38" s="12">
        <v>0</v>
      </c>
      <c r="E38" s="20">
        <f t="shared" si="0"/>
        <v>0</v>
      </c>
    </row>
    <row r="39" spans="1:5" ht="19.5" customHeight="1" x14ac:dyDescent="0.2">
      <c r="A39" s="9" t="s">
        <v>21</v>
      </c>
      <c r="B39" s="6"/>
      <c r="C39" s="10">
        <v>10626.2</v>
      </c>
      <c r="D39" s="10">
        <v>5930.4</v>
      </c>
      <c r="E39" s="19">
        <f t="shared" si="0"/>
        <v>55.809226252093872</v>
      </c>
    </row>
    <row r="40" spans="1:5" outlineLevel="1" x14ac:dyDescent="0.2">
      <c r="A40" s="11" t="s">
        <v>27</v>
      </c>
      <c r="B40" s="16" t="s">
        <v>5</v>
      </c>
      <c r="C40" s="12">
        <v>2728.8</v>
      </c>
      <c r="D40" s="12">
        <v>1896.3</v>
      </c>
      <c r="E40" s="20">
        <f t="shared" si="0"/>
        <v>69.492084432717675</v>
      </c>
    </row>
    <row r="41" spans="1:5" outlineLevel="1" x14ac:dyDescent="0.2">
      <c r="A41" s="11" t="s">
        <v>28</v>
      </c>
      <c r="B41" s="16" t="s">
        <v>6</v>
      </c>
      <c r="C41" s="12">
        <v>103.2</v>
      </c>
      <c r="D41" s="12">
        <v>65.099999999999994</v>
      </c>
      <c r="E41" s="20">
        <f t="shared" si="0"/>
        <v>63.081395348837198</v>
      </c>
    </row>
    <row r="42" spans="1:5" outlineLevel="1" x14ac:dyDescent="0.2">
      <c r="A42" s="11" t="s">
        <v>29</v>
      </c>
      <c r="B42" s="16" t="s">
        <v>7</v>
      </c>
      <c r="C42" s="12">
        <v>1464.2</v>
      </c>
      <c r="D42" s="12">
        <v>707</v>
      </c>
      <c r="E42" s="20">
        <f t="shared" si="0"/>
        <v>48.285753312389019</v>
      </c>
    </row>
    <row r="43" spans="1:5" outlineLevel="1" x14ac:dyDescent="0.2">
      <c r="A43" s="11" t="s">
        <v>30</v>
      </c>
      <c r="B43" s="16" t="s">
        <v>8</v>
      </c>
      <c r="C43" s="12">
        <v>2947.6</v>
      </c>
      <c r="D43" s="12">
        <v>1331.7</v>
      </c>
      <c r="E43" s="20">
        <f t="shared" si="0"/>
        <v>45.179128782738502</v>
      </c>
    </row>
    <row r="44" spans="1:5" outlineLevel="1" x14ac:dyDescent="0.2">
      <c r="A44" s="11" t="s">
        <v>31</v>
      </c>
      <c r="B44" s="16" t="s">
        <v>9</v>
      </c>
      <c r="C44" s="12">
        <v>3313.4</v>
      </c>
      <c r="D44" s="12">
        <v>1927.2</v>
      </c>
      <c r="E44" s="20">
        <f t="shared" si="0"/>
        <v>58.163819641455902</v>
      </c>
    </row>
    <row r="45" spans="1:5" outlineLevel="1" x14ac:dyDescent="0.2">
      <c r="A45" s="11" t="s">
        <v>32</v>
      </c>
      <c r="B45" s="16" t="s">
        <v>12</v>
      </c>
      <c r="C45" s="12">
        <v>55</v>
      </c>
      <c r="D45" s="12">
        <v>0</v>
      </c>
      <c r="E45" s="20">
        <f t="shared" si="0"/>
        <v>0</v>
      </c>
    </row>
    <row r="46" spans="1:5" outlineLevel="1" x14ac:dyDescent="0.2">
      <c r="A46" s="11" t="s">
        <v>33</v>
      </c>
      <c r="B46" s="16" t="s">
        <v>10</v>
      </c>
      <c r="C46" s="12">
        <v>12</v>
      </c>
      <c r="D46" s="12">
        <v>3.1</v>
      </c>
      <c r="E46" s="20">
        <f t="shared" si="0"/>
        <v>25.833333333333336</v>
      </c>
    </row>
    <row r="47" spans="1:5" outlineLevel="1" x14ac:dyDescent="0.2">
      <c r="A47" s="11" t="s">
        <v>34</v>
      </c>
      <c r="B47" s="16" t="s">
        <v>13</v>
      </c>
      <c r="C47" s="12">
        <v>2</v>
      </c>
      <c r="D47" s="12">
        <v>0</v>
      </c>
      <c r="E47" s="20">
        <f t="shared" si="0"/>
        <v>0</v>
      </c>
    </row>
    <row r="48" spans="1:5" ht="21" x14ac:dyDescent="0.2">
      <c r="A48" s="9" t="s">
        <v>22</v>
      </c>
      <c r="B48" s="6"/>
      <c r="C48" s="10">
        <v>44300.2</v>
      </c>
      <c r="D48" s="10">
        <v>20799</v>
      </c>
      <c r="E48" s="19">
        <f t="shared" si="0"/>
        <v>46.95012663599713</v>
      </c>
    </row>
    <row r="49" spans="1:5" outlineLevel="1" x14ac:dyDescent="0.2">
      <c r="A49" s="11" t="s">
        <v>27</v>
      </c>
      <c r="B49" s="16" t="s">
        <v>5</v>
      </c>
      <c r="C49" s="12">
        <v>4556</v>
      </c>
      <c r="D49" s="12">
        <v>3140.3</v>
      </c>
      <c r="E49" s="20">
        <f t="shared" si="0"/>
        <v>68.92669007901668</v>
      </c>
    </row>
    <row r="50" spans="1:5" outlineLevel="1" x14ac:dyDescent="0.2">
      <c r="A50" s="11" t="s">
        <v>29</v>
      </c>
      <c r="B50" s="16" t="s">
        <v>7</v>
      </c>
      <c r="C50" s="12">
        <v>350</v>
      </c>
      <c r="D50" s="12">
        <v>220.4</v>
      </c>
      <c r="E50" s="20">
        <f t="shared" si="0"/>
        <v>62.971428571428575</v>
      </c>
    </row>
    <row r="51" spans="1:5" outlineLevel="1" x14ac:dyDescent="0.2">
      <c r="A51" s="11" t="s">
        <v>30</v>
      </c>
      <c r="B51" s="16" t="s">
        <v>8</v>
      </c>
      <c r="C51" s="12">
        <v>19664</v>
      </c>
      <c r="D51" s="12">
        <v>4646.3999999999996</v>
      </c>
      <c r="E51" s="20">
        <f t="shared" si="0"/>
        <v>23.628966639544345</v>
      </c>
    </row>
    <row r="52" spans="1:5" outlineLevel="1" x14ac:dyDescent="0.2">
      <c r="A52" s="11" t="s">
        <v>31</v>
      </c>
      <c r="B52" s="16" t="s">
        <v>9</v>
      </c>
      <c r="C52" s="12">
        <v>19395.2</v>
      </c>
      <c r="D52" s="12">
        <v>12603.4</v>
      </c>
      <c r="E52" s="20">
        <f t="shared" si="0"/>
        <v>64.982057416267935</v>
      </c>
    </row>
    <row r="53" spans="1:5" outlineLevel="1" x14ac:dyDescent="0.2">
      <c r="A53" s="11" t="s">
        <v>32</v>
      </c>
      <c r="B53" s="16" t="s">
        <v>12</v>
      </c>
      <c r="C53" s="12">
        <v>255</v>
      </c>
      <c r="D53" s="12">
        <v>153.6</v>
      </c>
      <c r="E53" s="20">
        <f t="shared" si="0"/>
        <v>60.235294117647051</v>
      </c>
    </row>
    <row r="54" spans="1:5" outlineLevel="1" x14ac:dyDescent="0.2">
      <c r="A54" s="11" t="s">
        <v>33</v>
      </c>
      <c r="B54" s="16" t="s">
        <v>10</v>
      </c>
      <c r="C54" s="12">
        <v>80</v>
      </c>
      <c r="D54" s="12">
        <v>34.9</v>
      </c>
      <c r="E54" s="20">
        <f t="shared" si="0"/>
        <v>43.625</v>
      </c>
    </row>
    <row r="55" spans="1:5" ht="12.6" customHeight="1" x14ac:dyDescent="0.2">
      <c r="A55" s="9" t="s">
        <v>15</v>
      </c>
      <c r="B55" s="6"/>
      <c r="C55" s="10">
        <v>669458.19999999995</v>
      </c>
      <c r="D55" s="10">
        <v>399275.3</v>
      </c>
      <c r="E55" s="19">
        <f t="shared" si="0"/>
        <v>59.641557904586129</v>
      </c>
    </row>
    <row r="56" spans="1:5" x14ac:dyDescent="0.2">
      <c r="A56" s="11" t="s">
        <v>27</v>
      </c>
      <c r="B56" s="16" t="s">
        <v>5</v>
      </c>
      <c r="C56" s="12">
        <v>50269.2</v>
      </c>
      <c r="D56" s="12">
        <v>33796.199999999997</v>
      </c>
      <c r="E56" s="20">
        <f t="shared" si="0"/>
        <v>67.230431357570836</v>
      </c>
    </row>
    <row r="57" spans="1:5" x14ac:dyDescent="0.2">
      <c r="A57" s="11" t="s">
        <v>29</v>
      </c>
      <c r="B57" s="16" t="s">
        <v>7</v>
      </c>
      <c r="C57" s="12">
        <v>4868.5</v>
      </c>
      <c r="D57" s="12">
        <v>3068.2</v>
      </c>
      <c r="E57" s="20">
        <f t="shared" si="0"/>
        <v>63.021464516791617</v>
      </c>
    </row>
    <row r="58" spans="1:5" x14ac:dyDescent="0.2">
      <c r="A58" s="11" t="s">
        <v>30</v>
      </c>
      <c r="B58" s="16" t="s">
        <v>8</v>
      </c>
      <c r="C58" s="12">
        <v>89641.2</v>
      </c>
      <c r="D58" s="12">
        <v>63968.9</v>
      </c>
      <c r="E58" s="20">
        <f t="shared" si="0"/>
        <v>71.361048267983918</v>
      </c>
    </row>
    <row r="59" spans="1:5" x14ac:dyDescent="0.2">
      <c r="A59" s="11" t="s">
        <v>31</v>
      </c>
      <c r="B59" s="16" t="s">
        <v>9</v>
      </c>
      <c r="C59" s="12">
        <v>32945.699999999997</v>
      </c>
      <c r="D59" s="12">
        <v>13096.4</v>
      </c>
      <c r="E59" s="20">
        <f t="shared" si="0"/>
        <v>39.751469842801946</v>
      </c>
    </row>
    <row r="60" spans="1:5" x14ac:dyDescent="0.2">
      <c r="A60" s="11" t="s">
        <v>35</v>
      </c>
      <c r="B60" s="16" t="s">
        <v>16</v>
      </c>
      <c r="C60" s="12">
        <v>11545.2</v>
      </c>
      <c r="D60" s="12">
        <v>79.5</v>
      </c>
      <c r="E60" s="20">
        <f t="shared" si="0"/>
        <v>0.68859785885043134</v>
      </c>
    </row>
    <row r="61" spans="1:5" x14ac:dyDescent="0.2">
      <c r="A61" s="11" t="s">
        <v>36</v>
      </c>
      <c r="B61" s="16" t="s">
        <v>17</v>
      </c>
      <c r="C61" s="12">
        <v>384254.8</v>
      </c>
      <c r="D61" s="12">
        <v>225925.5</v>
      </c>
      <c r="E61" s="20">
        <f t="shared" si="0"/>
        <v>58.795752193596542</v>
      </c>
    </row>
    <row r="62" spans="1:5" x14ac:dyDescent="0.2">
      <c r="A62" s="11" t="s">
        <v>32</v>
      </c>
      <c r="B62" s="16" t="s">
        <v>12</v>
      </c>
      <c r="C62" s="12">
        <v>59374.2</v>
      </c>
      <c r="D62" s="12">
        <v>35150.6</v>
      </c>
      <c r="E62" s="20">
        <f t="shared" si="0"/>
        <v>59.201808192784064</v>
      </c>
    </row>
    <row r="63" spans="1:5" x14ac:dyDescent="0.2">
      <c r="A63" s="11" t="s">
        <v>33</v>
      </c>
      <c r="B63" s="16" t="s">
        <v>10</v>
      </c>
      <c r="C63" s="12">
        <v>24121.7</v>
      </c>
      <c r="D63" s="12">
        <v>16868.7</v>
      </c>
      <c r="E63" s="20">
        <f t="shared" si="0"/>
        <v>69.931638317365696</v>
      </c>
    </row>
    <row r="64" spans="1:5" x14ac:dyDescent="0.2">
      <c r="A64" s="11" t="s">
        <v>34</v>
      </c>
      <c r="B64" s="16" t="s">
        <v>13</v>
      </c>
      <c r="C64" s="12">
        <v>10084.700000000001</v>
      </c>
      <c r="D64" s="12">
        <v>5607.4</v>
      </c>
      <c r="E64" s="20">
        <f t="shared" si="0"/>
        <v>55.603042232292474</v>
      </c>
    </row>
    <row r="65" spans="1:5" x14ac:dyDescent="0.2">
      <c r="A65" s="11" t="s">
        <v>37</v>
      </c>
      <c r="B65" s="16" t="s">
        <v>18</v>
      </c>
      <c r="C65" s="12">
        <v>2344.5</v>
      </c>
      <c r="D65" s="12">
        <v>1708.3</v>
      </c>
      <c r="E65" s="20">
        <f t="shared" si="0"/>
        <v>72.864150138622307</v>
      </c>
    </row>
    <row r="66" spans="1:5" x14ac:dyDescent="0.2">
      <c r="A66" s="11" t="s">
        <v>38</v>
      </c>
      <c r="B66" s="16" t="s">
        <v>19</v>
      </c>
      <c r="C66" s="12">
        <v>8.5</v>
      </c>
      <c r="D66" s="12">
        <v>5.6</v>
      </c>
      <c r="E66" s="20">
        <f t="shared" si="0"/>
        <v>65.882352941176464</v>
      </c>
    </row>
    <row r="67" spans="1:5" ht="12.6" customHeight="1" x14ac:dyDescent="0.2">
      <c r="A67" s="7" t="s">
        <v>3</v>
      </c>
      <c r="B67" s="17"/>
      <c r="C67" s="8">
        <v>793877.6</v>
      </c>
      <c r="D67" s="8">
        <v>468931.8</v>
      </c>
      <c r="E67" s="19">
        <f>D67/C67*100</f>
        <v>59.068526432790151</v>
      </c>
    </row>
    <row r="68" spans="1:5" x14ac:dyDescent="0.2">
      <c r="A68" s="14" t="s">
        <v>39</v>
      </c>
      <c r="B68" s="17"/>
      <c r="C68" s="21">
        <v>-20114.2</v>
      </c>
      <c r="D68" s="21">
        <v>46035.4</v>
      </c>
      <c r="E68" s="19">
        <f>D68/C68*100</f>
        <v>-228.87015143530442</v>
      </c>
    </row>
  </sheetData>
  <mergeCells count="1">
    <mergeCell ref="A2:E2"/>
  </mergeCells>
  <pageMargins left="0.19685039370078741" right="0" top="0" bottom="0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4"/>
  <sheetViews>
    <sheetView topLeftCell="C16" workbookViewId="0">
      <selection activeCell="I36" sqref="I36"/>
    </sheetView>
  </sheetViews>
  <sheetFormatPr defaultRowHeight="12.75" x14ac:dyDescent="0.2"/>
  <cols>
    <col min="1" max="1" width="9.140625" customWidth="1"/>
    <col min="11" max="11" width="9.140625" customWidth="1"/>
    <col min="14" max="15" width="9.140625" customWidth="1"/>
    <col min="18" max="20" width="9.140625" customWidth="1"/>
  </cols>
  <sheetData>
    <row r="1" spans="1:46" ht="14.25" customHeight="1" x14ac:dyDescent="0.2">
      <c r="A1" s="80" t="s">
        <v>71</v>
      </c>
      <c r="B1" s="81"/>
      <c r="C1" s="81"/>
      <c r="D1" s="81"/>
      <c r="E1" s="81"/>
      <c r="F1" s="81"/>
      <c r="G1" s="81"/>
      <c r="H1" s="81"/>
      <c r="I1" s="81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</row>
    <row r="2" spans="1:46" ht="26.25" customHeight="1" x14ac:dyDescent="0.2">
      <c r="A2" s="88" t="s">
        <v>40</v>
      </c>
      <c r="B2" s="22"/>
      <c r="C2" s="90" t="s">
        <v>41</v>
      </c>
      <c r="D2" s="91"/>
      <c r="E2" s="91"/>
      <c r="F2" s="90" t="s">
        <v>42</v>
      </c>
      <c r="G2" s="92"/>
      <c r="H2" s="92"/>
      <c r="I2" s="90" t="s">
        <v>43</v>
      </c>
      <c r="J2" s="92"/>
      <c r="K2" s="92"/>
      <c r="L2" s="90" t="s">
        <v>44</v>
      </c>
      <c r="M2" s="92"/>
      <c r="N2" s="92"/>
      <c r="O2" s="90" t="s">
        <v>45</v>
      </c>
      <c r="P2" s="92"/>
      <c r="Q2" s="92"/>
      <c r="R2" s="90" t="s">
        <v>46</v>
      </c>
      <c r="S2" s="91"/>
      <c r="T2" s="95"/>
    </row>
    <row r="3" spans="1:46" ht="24.75" customHeight="1" x14ac:dyDescent="0.2">
      <c r="A3" s="89"/>
      <c r="B3" s="22"/>
      <c r="C3" s="23" t="s">
        <v>47</v>
      </c>
      <c r="D3" s="93" t="s">
        <v>48</v>
      </c>
      <c r="E3" s="23" t="s">
        <v>49</v>
      </c>
      <c r="F3" s="23" t="s">
        <v>47</v>
      </c>
      <c r="G3" s="93" t="s">
        <v>50</v>
      </c>
      <c r="H3" s="23" t="s">
        <v>49</v>
      </c>
      <c r="I3" s="23" t="s">
        <v>47</v>
      </c>
      <c r="J3" s="93" t="s">
        <v>50</v>
      </c>
      <c r="K3" s="24" t="s">
        <v>49</v>
      </c>
      <c r="L3" s="23" t="s">
        <v>47</v>
      </c>
      <c r="M3" s="93" t="s">
        <v>50</v>
      </c>
      <c r="N3" s="23" t="s">
        <v>49</v>
      </c>
      <c r="O3" s="23" t="s">
        <v>47</v>
      </c>
      <c r="P3" s="93" t="s">
        <v>50</v>
      </c>
      <c r="Q3" s="23" t="s">
        <v>49</v>
      </c>
      <c r="R3" s="23" t="s">
        <v>47</v>
      </c>
      <c r="S3" s="93" t="s">
        <v>50</v>
      </c>
      <c r="T3" s="24" t="s">
        <v>49</v>
      </c>
    </row>
    <row r="4" spans="1:46" x14ac:dyDescent="0.2">
      <c r="A4" s="22"/>
      <c r="B4" s="22"/>
      <c r="C4" s="24" t="s">
        <v>51</v>
      </c>
      <c r="D4" s="94"/>
      <c r="E4" s="24" t="s">
        <v>51</v>
      </c>
      <c r="F4" s="24" t="s">
        <v>51</v>
      </c>
      <c r="G4" s="94"/>
      <c r="H4" s="24" t="s">
        <v>51</v>
      </c>
      <c r="I4" s="24" t="s">
        <v>51</v>
      </c>
      <c r="J4" s="94"/>
      <c r="K4" s="24" t="s">
        <v>51</v>
      </c>
      <c r="L4" s="24" t="s">
        <v>51</v>
      </c>
      <c r="M4" s="94"/>
      <c r="N4" s="24" t="s">
        <v>51</v>
      </c>
      <c r="O4" s="24" t="s">
        <v>51</v>
      </c>
      <c r="P4" s="94"/>
      <c r="Q4" s="24" t="s">
        <v>51</v>
      </c>
      <c r="R4" s="24" t="s">
        <v>51</v>
      </c>
      <c r="S4" s="94"/>
      <c r="T4" s="24" t="s">
        <v>51</v>
      </c>
    </row>
    <row r="5" spans="1:46" ht="25.5" x14ac:dyDescent="0.2">
      <c r="A5" s="25" t="s">
        <v>52</v>
      </c>
      <c r="B5" s="26"/>
      <c r="C5" s="27">
        <v>1005.3000000000001</v>
      </c>
      <c r="D5" s="28">
        <v>694.5</v>
      </c>
      <c r="E5" s="27">
        <f t="shared" ref="E5:E13" si="0">D5/C5*100</f>
        <v>69.08385556550283</v>
      </c>
      <c r="F5" s="27">
        <v>82.499999999999986</v>
      </c>
      <c r="G5" s="28">
        <v>98.1</v>
      </c>
      <c r="H5" s="27">
        <f t="shared" ref="H5:H13" si="1">G5/F5*100</f>
        <v>118.90909090909092</v>
      </c>
      <c r="I5" s="27">
        <v>581.29999999999995</v>
      </c>
      <c r="J5" s="28">
        <v>63.8</v>
      </c>
      <c r="K5" s="27">
        <f t="shared" ref="K5:K11" si="2">J5/I5*100</f>
        <v>10.975399965594358</v>
      </c>
      <c r="L5" s="27">
        <v>1690.8000000000002</v>
      </c>
      <c r="M5" s="28">
        <v>407.8</v>
      </c>
      <c r="N5" s="27">
        <f t="shared" ref="N5:N11" si="3">M5/L5*100</f>
        <v>24.118760350130113</v>
      </c>
      <c r="O5" s="27"/>
      <c r="P5" s="28"/>
      <c r="Q5" s="27"/>
      <c r="R5" s="27">
        <v>2.5</v>
      </c>
      <c r="S5" s="28">
        <v>3.1</v>
      </c>
      <c r="T5" s="27"/>
    </row>
    <row r="6" spans="1:46" ht="25.5" x14ac:dyDescent="0.2">
      <c r="A6" s="29" t="s">
        <v>53</v>
      </c>
      <c r="B6" s="30"/>
      <c r="C6" s="27">
        <v>1159.7</v>
      </c>
      <c r="D6" s="28">
        <v>916.9</v>
      </c>
      <c r="E6" s="27">
        <f t="shared" si="0"/>
        <v>79.063550918340937</v>
      </c>
      <c r="F6" s="27">
        <v>0</v>
      </c>
      <c r="G6" s="28">
        <v>0.9</v>
      </c>
      <c r="H6" s="27"/>
      <c r="I6" s="27">
        <v>401.8</v>
      </c>
      <c r="J6" s="28">
        <v>125.5</v>
      </c>
      <c r="K6" s="27">
        <f t="shared" si="2"/>
        <v>31.234444997511197</v>
      </c>
      <c r="L6" s="27">
        <v>1047.0999999999999</v>
      </c>
      <c r="M6" s="28">
        <v>211.1</v>
      </c>
      <c r="N6" s="27">
        <f t="shared" si="3"/>
        <v>20.16044312864101</v>
      </c>
      <c r="O6" s="27">
        <v>5.8</v>
      </c>
      <c r="P6" s="28">
        <v>8.4</v>
      </c>
      <c r="Q6" s="27">
        <f t="shared" ref="Q6:Q13" si="4">P6/O6*100</f>
        <v>144.82758620689654</v>
      </c>
      <c r="R6" s="27"/>
      <c r="S6" s="28"/>
      <c r="T6" s="27"/>
    </row>
    <row r="7" spans="1:46" ht="25.5" x14ac:dyDescent="0.2">
      <c r="A7" s="29" t="s">
        <v>54</v>
      </c>
      <c r="B7" s="30"/>
      <c r="C7" s="27">
        <v>414.8</v>
      </c>
      <c r="D7" s="28">
        <v>313.7</v>
      </c>
      <c r="E7" s="27">
        <f t="shared" si="0"/>
        <v>75.626808100289296</v>
      </c>
      <c r="F7" s="27">
        <v>7.5000000000000009</v>
      </c>
      <c r="G7" s="28">
        <v>3.7</v>
      </c>
      <c r="H7" s="27">
        <f t="shared" si="1"/>
        <v>49.333333333333329</v>
      </c>
      <c r="I7" s="27">
        <v>376.4</v>
      </c>
      <c r="J7" s="28">
        <v>76.900000000000006</v>
      </c>
      <c r="K7" s="27">
        <f t="shared" si="2"/>
        <v>20.430393198724765</v>
      </c>
      <c r="L7" s="27">
        <v>688.6</v>
      </c>
      <c r="M7" s="28">
        <v>159</v>
      </c>
      <c r="N7" s="27">
        <f t="shared" si="3"/>
        <v>23.090328202149287</v>
      </c>
      <c r="O7" s="27">
        <v>2.5</v>
      </c>
      <c r="P7" s="28">
        <v>1.5</v>
      </c>
      <c r="Q7" s="27">
        <f t="shared" si="4"/>
        <v>60</v>
      </c>
      <c r="R7" s="27"/>
      <c r="S7" s="28"/>
      <c r="T7" s="27"/>
    </row>
    <row r="8" spans="1:46" ht="25.5" x14ac:dyDescent="0.2">
      <c r="A8" s="29" t="s">
        <v>55</v>
      </c>
      <c r="B8" s="30"/>
      <c r="C8" s="27">
        <v>2727.3</v>
      </c>
      <c r="D8" s="28">
        <v>1996.5</v>
      </c>
      <c r="E8" s="27">
        <f t="shared" si="0"/>
        <v>73.204267957320425</v>
      </c>
      <c r="F8" s="27">
        <v>950</v>
      </c>
      <c r="G8" s="28">
        <v>125.6</v>
      </c>
      <c r="H8" s="27">
        <f t="shared" si="1"/>
        <v>13.221052631578948</v>
      </c>
      <c r="I8" s="27">
        <v>666.59999999999991</v>
      </c>
      <c r="J8" s="28">
        <v>76.5</v>
      </c>
      <c r="K8" s="27">
        <f t="shared" si="2"/>
        <v>11.476147614761478</v>
      </c>
      <c r="L8" s="27">
        <v>1388.9</v>
      </c>
      <c r="M8" s="28">
        <v>447.5</v>
      </c>
      <c r="N8" s="27">
        <f t="shared" si="3"/>
        <v>32.219742242062061</v>
      </c>
      <c r="O8" s="27">
        <v>3</v>
      </c>
      <c r="P8" s="28">
        <v>4</v>
      </c>
      <c r="Q8" s="27">
        <f t="shared" si="4"/>
        <v>133.33333333333331</v>
      </c>
      <c r="R8" s="27"/>
      <c r="S8" s="28"/>
      <c r="T8" s="27"/>
    </row>
    <row r="9" spans="1:46" ht="25.5" x14ac:dyDescent="0.2">
      <c r="A9" s="29" t="s">
        <v>56</v>
      </c>
      <c r="B9" s="30"/>
      <c r="C9" s="27">
        <v>1292.7000000000003</v>
      </c>
      <c r="D9" s="28">
        <v>933.2</v>
      </c>
      <c r="E9" s="27">
        <f t="shared" si="0"/>
        <v>72.189989943529028</v>
      </c>
      <c r="F9" s="27">
        <v>100.5</v>
      </c>
      <c r="G9" s="28">
        <v>56.5</v>
      </c>
      <c r="H9" s="27">
        <f t="shared" si="1"/>
        <v>56.218905472636813</v>
      </c>
      <c r="I9" s="27">
        <v>315.5</v>
      </c>
      <c r="J9" s="28">
        <v>22.1</v>
      </c>
      <c r="K9" s="27">
        <f t="shared" si="2"/>
        <v>7.004754358161648</v>
      </c>
      <c r="L9" s="27">
        <v>915.2</v>
      </c>
      <c r="M9" s="28">
        <v>400.7</v>
      </c>
      <c r="N9" s="27">
        <f t="shared" si="3"/>
        <v>43.78277972027972</v>
      </c>
      <c r="O9" s="27">
        <v>1</v>
      </c>
      <c r="P9" s="28">
        <v>1.2</v>
      </c>
      <c r="Q9" s="27">
        <f t="shared" si="4"/>
        <v>120</v>
      </c>
      <c r="R9" s="27"/>
      <c r="S9" s="28"/>
      <c r="T9" s="27"/>
    </row>
    <row r="10" spans="1:46" ht="25.5" x14ac:dyDescent="0.2">
      <c r="A10" s="31" t="s">
        <v>57</v>
      </c>
      <c r="B10" s="32"/>
      <c r="C10" s="27">
        <v>11122</v>
      </c>
      <c r="D10" s="28">
        <v>8313.4</v>
      </c>
      <c r="E10" s="27">
        <f t="shared" si="0"/>
        <v>74.747347599352636</v>
      </c>
      <c r="F10" s="27">
        <v>0</v>
      </c>
      <c r="G10" s="33"/>
      <c r="H10" s="27"/>
      <c r="I10" s="27">
        <v>3083.3</v>
      </c>
      <c r="J10" s="28">
        <v>78.900000000000006</v>
      </c>
      <c r="K10" s="27">
        <f t="shared" si="2"/>
        <v>2.5589465832063047</v>
      </c>
      <c r="L10" s="27">
        <v>3509.5</v>
      </c>
      <c r="M10" s="28">
        <v>982.4</v>
      </c>
      <c r="N10" s="27">
        <f t="shared" si="3"/>
        <v>27.992591537256018</v>
      </c>
      <c r="O10" s="27"/>
      <c r="P10" s="28"/>
      <c r="Q10" s="27"/>
      <c r="R10" s="27">
        <v>1341.6</v>
      </c>
      <c r="S10" s="28">
        <v>698.9</v>
      </c>
      <c r="T10" s="27">
        <f>S10/R10*100</f>
        <v>52.094514013118662</v>
      </c>
    </row>
    <row r="11" spans="1:46" x14ac:dyDescent="0.2">
      <c r="A11" s="34" t="s">
        <v>58</v>
      </c>
      <c r="B11" s="35"/>
      <c r="C11" s="36">
        <f>SUM(C5:C10)</f>
        <v>17721.800000000003</v>
      </c>
      <c r="D11" s="36">
        <f>SUM(D5:D10)</f>
        <v>13168.2</v>
      </c>
      <c r="E11" s="36">
        <f t="shared" si="0"/>
        <v>74.305093162094138</v>
      </c>
      <c r="F11" s="36">
        <f>F5+F6+F7+F8+F9+F10</f>
        <v>1140.5</v>
      </c>
      <c r="G11" s="36">
        <f>SUM(G5:G10)</f>
        <v>284.8</v>
      </c>
      <c r="H11" s="36">
        <f t="shared" si="1"/>
        <v>24.971503726435778</v>
      </c>
      <c r="I11" s="36">
        <f>SUM(I5:I10)</f>
        <v>5424.9</v>
      </c>
      <c r="J11" s="36">
        <f>SUM(J5:J10)</f>
        <v>443.70000000000005</v>
      </c>
      <c r="K11" s="36">
        <f t="shared" si="2"/>
        <v>8.1789526074213352</v>
      </c>
      <c r="L11" s="36">
        <f>SUM(L5:L10)</f>
        <v>9240.0999999999985</v>
      </c>
      <c r="M11" s="36">
        <f>SUM(M5:M10)</f>
        <v>2608.5</v>
      </c>
      <c r="N11" s="36">
        <f t="shared" si="3"/>
        <v>28.230213958723393</v>
      </c>
      <c r="O11" s="36">
        <f>O5+O6+O7+O8+O9+O10</f>
        <v>12.3</v>
      </c>
      <c r="P11" s="36">
        <f>P5+P6+P7+P8+P9+P10</f>
        <v>15.1</v>
      </c>
      <c r="Q11" s="36">
        <f t="shared" si="4"/>
        <v>122.76422764227641</v>
      </c>
      <c r="R11" s="36">
        <f>R5+R6+R7+R8+R9+R10</f>
        <v>1344.1</v>
      </c>
      <c r="S11" s="36">
        <f>S5+S6+S7+S8+S9+S10</f>
        <v>702</v>
      </c>
      <c r="T11" s="36">
        <f>S11/R11*100</f>
        <v>52.228256826129012</v>
      </c>
    </row>
    <row r="12" spans="1:46" ht="38.25" x14ac:dyDescent="0.2">
      <c r="A12" s="29" t="s">
        <v>59</v>
      </c>
      <c r="B12" s="37"/>
      <c r="C12" s="27">
        <v>163398.29999999999</v>
      </c>
      <c r="D12" s="28">
        <v>121144.1</v>
      </c>
      <c r="E12" s="36">
        <f t="shared" si="0"/>
        <v>74.140367433443316</v>
      </c>
      <c r="F12" s="27">
        <v>22383.7</v>
      </c>
      <c r="G12" s="28">
        <v>12926.1</v>
      </c>
      <c r="H12" s="36">
        <f t="shared" si="1"/>
        <v>57.747825426538057</v>
      </c>
      <c r="I12" s="27"/>
      <c r="J12" s="28"/>
      <c r="K12" s="36"/>
      <c r="L12" s="27"/>
      <c r="M12" s="28"/>
      <c r="N12" s="36"/>
      <c r="O12" s="27">
        <v>3889.6</v>
      </c>
      <c r="P12" s="28">
        <v>3051.8</v>
      </c>
      <c r="Q12" s="36">
        <f t="shared" si="4"/>
        <v>78.460510078157142</v>
      </c>
      <c r="R12" s="27">
        <v>3121.2</v>
      </c>
      <c r="S12" s="28">
        <v>2483.3000000000002</v>
      </c>
      <c r="T12" s="36">
        <f>S12/R12*100</f>
        <v>79.562347814942981</v>
      </c>
    </row>
    <row r="13" spans="1:46" x14ac:dyDescent="0.2">
      <c r="A13" s="29" t="s">
        <v>60</v>
      </c>
      <c r="B13" s="37"/>
      <c r="C13" s="27">
        <f>C11+C12</f>
        <v>181120.09999999998</v>
      </c>
      <c r="D13" s="28">
        <f>D11+D12</f>
        <v>134312.30000000002</v>
      </c>
      <c r="E13" s="36">
        <f t="shared" si="0"/>
        <v>74.156485116781639</v>
      </c>
      <c r="F13" s="27">
        <f>F11+F12</f>
        <v>23524.2</v>
      </c>
      <c r="G13" s="28">
        <f>G11+G12</f>
        <v>13210.9</v>
      </c>
      <c r="H13" s="36">
        <f t="shared" si="1"/>
        <v>56.15876416626282</v>
      </c>
      <c r="I13" s="27">
        <f>I11+I12</f>
        <v>5424.9</v>
      </c>
      <c r="J13" s="28">
        <f>J11+J12</f>
        <v>443.70000000000005</v>
      </c>
      <c r="K13" s="36">
        <f>J13/I13*100</f>
        <v>8.1789526074213352</v>
      </c>
      <c r="L13" s="27">
        <f>L11+L12</f>
        <v>9240.0999999999985</v>
      </c>
      <c r="M13" s="28">
        <f>M11+M12</f>
        <v>2608.5</v>
      </c>
      <c r="N13" s="36">
        <f>M13/L13*100</f>
        <v>28.230213958723393</v>
      </c>
      <c r="O13" s="27">
        <f t="shared" ref="O13:P13" si="5">O11+O12</f>
        <v>3901.9</v>
      </c>
      <c r="P13" s="28">
        <f t="shared" si="5"/>
        <v>3066.9</v>
      </c>
      <c r="Q13" s="36">
        <f t="shared" si="4"/>
        <v>78.600169148363619</v>
      </c>
      <c r="R13" s="27">
        <f>R11+R12</f>
        <v>4465.2999999999993</v>
      </c>
      <c r="S13" s="28">
        <f>S11+S12</f>
        <v>3185.3</v>
      </c>
      <c r="T13" s="36">
        <f>S13/R13*100</f>
        <v>71.334512798692145</v>
      </c>
    </row>
    <row r="14" spans="1:46" ht="24" x14ac:dyDescent="0.2">
      <c r="A14" s="38" t="s">
        <v>61</v>
      </c>
      <c r="B14" s="37"/>
      <c r="C14" s="27"/>
      <c r="D14" s="28"/>
      <c r="E14" s="36"/>
      <c r="F14" s="27"/>
      <c r="G14" s="28"/>
      <c r="H14" s="36"/>
      <c r="I14" s="27"/>
      <c r="J14" s="28"/>
      <c r="K14" s="36"/>
      <c r="L14" s="27"/>
      <c r="M14" s="28"/>
      <c r="N14" s="36"/>
      <c r="O14" s="27"/>
      <c r="P14" s="28"/>
      <c r="Q14" s="36"/>
      <c r="R14" s="27"/>
      <c r="S14" s="28"/>
      <c r="T14" s="36"/>
    </row>
    <row r="15" spans="1:46" ht="39" thickBot="1" x14ac:dyDescent="0.25">
      <c r="A15" s="39" t="s">
        <v>62</v>
      </c>
      <c r="B15" s="37"/>
      <c r="C15" s="27">
        <f>C13+C14</f>
        <v>181120.09999999998</v>
      </c>
      <c r="D15" s="28">
        <f>D13+D14</f>
        <v>134312.30000000002</v>
      </c>
      <c r="E15" s="40">
        <f>D15/C15*100</f>
        <v>74.156485116781639</v>
      </c>
      <c r="F15" s="27">
        <f>F13+F14</f>
        <v>23524.2</v>
      </c>
      <c r="G15" s="28">
        <f>G13+G14</f>
        <v>13210.9</v>
      </c>
      <c r="H15" s="40">
        <f>G15/F15*100</f>
        <v>56.15876416626282</v>
      </c>
      <c r="I15" s="27">
        <f>I13+I14</f>
        <v>5424.9</v>
      </c>
      <c r="J15" s="28">
        <f>J13+J14</f>
        <v>443.70000000000005</v>
      </c>
      <c r="K15" s="40">
        <f>J15/I15*100</f>
        <v>8.1789526074213352</v>
      </c>
      <c r="L15" s="27">
        <f>L13+L14</f>
        <v>9240.0999999999985</v>
      </c>
      <c r="M15" s="28">
        <f>M13+M14</f>
        <v>2608.5</v>
      </c>
      <c r="N15" s="40">
        <f>M15/L15*100</f>
        <v>28.230213958723393</v>
      </c>
      <c r="O15" s="27">
        <f t="shared" ref="O15:P15" si="6">O13+O14</f>
        <v>3901.9</v>
      </c>
      <c r="P15" s="28">
        <f t="shared" si="6"/>
        <v>3066.9</v>
      </c>
      <c r="Q15" s="40">
        <f>P15/O15*100</f>
        <v>78.600169148363619</v>
      </c>
      <c r="R15" s="27">
        <f>R13+R14</f>
        <v>4465.2999999999993</v>
      </c>
      <c r="S15" s="28">
        <f>S13+S14</f>
        <v>3185.3</v>
      </c>
      <c r="T15" s="40">
        <f>S15/R15*100</f>
        <v>71.334512798692145</v>
      </c>
    </row>
    <row r="17" spans="1:21" ht="12.75" customHeight="1" x14ac:dyDescent="0.2">
      <c r="A17" s="88" t="s">
        <v>63</v>
      </c>
      <c r="B17" s="41"/>
      <c r="C17" s="90" t="s">
        <v>64</v>
      </c>
      <c r="D17" s="91"/>
      <c r="E17" s="91"/>
      <c r="F17" s="90" t="s">
        <v>65</v>
      </c>
      <c r="G17" s="91"/>
      <c r="H17" s="91"/>
      <c r="I17" s="90" t="s">
        <v>66</v>
      </c>
      <c r="J17" s="91"/>
      <c r="K17" s="91"/>
      <c r="L17" s="90" t="s">
        <v>67</v>
      </c>
      <c r="M17" s="91"/>
      <c r="N17" s="95"/>
      <c r="O17" s="90" t="s">
        <v>68</v>
      </c>
      <c r="P17" s="91"/>
      <c r="Q17" s="91"/>
      <c r="R17" s="90" t="s">
        <v>69</v>
      </c>
      <c r="S17" s="92"/>
      <c r="T17" s="96"/>
    </row>
    <row r="18" spans="1:21" ht="12.75" customHeight="1" x14ac:dyDescent="0.2">
      <c r="A18" s="89"/>
      <c r="B18" s="41"/>
      <c r="C18" s="24" t="s">
        <v>70</v>
      </c>
      <c r="D18" s="93" t="s">
        <v>50</v>
      </c>
      <c r="E18" s="24" t="s">
        <v>49</v>
      </c>
      <c r="F18" s="23" t="s">
        <v>70</v>
      </c>
      <c r="G18" s="93" t="s">
        <v>50</v>
      </c>
      <c r="H18" s="23" t="s">
        <v>49</v>
      </c>
      <c r="I18" s="23" t="s">
        <v>70</v>
      </c>
      <c r="J18" s="93" t="s">
        <v>50</v>
      </c>
      <c r="K18" s="23" t="s">
        <v>49</v>
      </c>
      <c r="L18" s="23" t="s">
        <v>70</v>
      </c>
      <c r="M18" s="93" t="s">
        <v>50</v>
      </c>
      <c r="N18" s="24" t="s">
        <v>49</v>
      </c>
      <c r="O18" s="23" t="s">
        <v>70</v>
      </c>
      <c r="P18" s="93" t="s">
        <v>50</v>
      </c>
      <c r="Q18" s="24" t="s">
        <v>49</v>
      </c>
      <c r="R18" s="23" t="s">
        <v>70</v>
      </c>
      <c r="S18" s="93" t="s">
        <v>50</v>
      </c>
      <c r="T18" s="24" t="s">
        <v>49</v>
      </c>
    </row>
    <row r="19" spans="1:21" x14ac:dyDescent="0.2">
      <c r="A19" s="22"/>
      <c r="B19" s="41"/>
      <c r="C19" s="24" t="s">
        <v>51</v>
      </c>
      <c r="D19" s="94"/>
      <c r="E19" s="24" t="s">
        <v>51</v>
      </c>
      <c r="F19" s="24" t="s">
        <v>51</v>
      </c>
      <c r="G19" s="94"/>
      <c r="H19" s="24" t="s">
        <v>51</v>
      </c>
      <c r="I19" s="24" t="s">
        <v>51</v>
      </c>
      <c r="J19" s="94"/>
      <c r="K19" s="24" t="s">
        <v>51</v>
      </c>
      <c r="L19" s="24" t="s">
        <v>51</v>
      </c>
      <c r="M19" s="94"/>
      <c r="N19" s="24" t="s">
        <v>51</v>
      </c>
      <c r="O19" s="24" t="s">
        <v>51</v>
      </c>
      <c r="P19" s="94"/>
      <c r="Q19" s="24" t="s">
        <v>51</v>
      </c>
      <c r="R19" s="24" t="s">
        <v>51</v>
      </c>
      <c r="S19" s="94"/>
      <c r="T19" s="24" t="s">
        <v>51</v>
      </c>
    </row>
    <row r="20" spans="1:21" ht="25.5" x14ac:dyDescent="0.2">
      <c r="A20" s="42" t="s">
        <v>52</v>
      </c>
      <c r="B20" s="30"/>
      <c r="C20" s="27"/>
      <c r="D20" s="28"/>
      <c r="E20" s="27"/>
      <c r="F20" s="27">
        <v>2658.8</v>
      </c>
      <c r="G20" s="28">
        <v>1625.8</v>
      </c>
      <c r="H20" s="27">
        <f t="shared" ref="H20:H28" si="7">G20/F20*100</f>
        <v>61.147886264480213</v>
      </c>
      <c r="I20" s="27">
        <v>22.8</v>
      </c>
      <c r="J20" s="28">
        <v>11.8</v>
      </c>
      <c r="K20" s="27">
        <v>0</v>
      </c>
      <c r="L20" s="27">
        <f t="shared" ref="L20:M25" si="8">C5+F5+I5+L5+AO5+AR5+C20+F20+I20</f>
        <v>6041.5000000000009</v>
      </c>
      <c r="M20" s="28">
        <f t="shared" si="8"/>
        <v>2901.8</v>
      </c>
      <c r="N20" s="27">
        <f t="shared" ref="N20:N28" si="9">M20/L20*100</f>
        <v>48.031118099809646</v>
      </c>
      <c r="O20" s="27">
        <v>19647.440000000002</v>
      </c>
      <c r="P20" s="28">
        <v>13806.1</v>
      </c>
      <c r="Q20" s="27">
        <f t="shared" ref="Q20:Q30" si="10">P20/O20*100</f>
        <v>70.269205555532935</v>
      </c>
      <c r="R20" s="27">
        <v>25691.440000000002</v>
      </c>
      <c r="S20" s="28">
        <v>16711</v>
      </c>
      <c r="T20" s="27">
        <f t="shared" ref="T20:T30" si="11">S20/R20*100</f>
        <v>65.04501110097371</v>
      </c>
    </row>
    <row r="21" spans="1:21" ht="25.5" x14ac:dyDescent="0.2">
      <c r="A21" s="29" t="s">
        <v>53</v>
      </c>
      <c r="B21" s="30"/>
      <c r="C21" s="27"/>
      <c r="D21" s="28"/>
      <c r="E21" s="27"/>
      <c r="F21" s="27">
        <v>3074.3</v>
      </c>
      <c r="G21" s="28">
        <v>1879.8</v>
      </c>
      <c r="H21" s="27">
        <f t="shared" si="7"/>
        <v>61.145626646716323</v>
      </c>
      <c r="I21" s="27">
        <v>0</v>
      </c>
      <c r="J21" s="28"/>
      <c r="K21" s="27">
        <v>0</v>
      </c>
      <c r="L21" s="27">
        <f t="shared" si="8"/>
        <v>5682.9</v>
      </c>
      <c r="M21" s="28">
        <f t="shared" si="8"/>
        <v>3134.2</v>
      </c>
      <c r="N21" s="27">
        <f t="shared" si="9"/>
        <v>55.151419169790074</v>
      </c>
      <c r="O21" s="27">
        <v>17892.599999999999</v>
      </c>
      <c r="P21" s="28">
        <v>13730.900000000001</v>
      </c>
      <c r="Q21" s="27">
        <f t="shared" si="10"/>
        <v>76.740663738081679</v>
      </c>
      <c r="R21" s="27">
        <v>23581.3</v>
      </c>
      <c r="S21" s="28">
        <v>16873.5</v>
      </c>
      <c r="T21" s="27">
        <f t="shared" si="11"/>
        <v>71.554579264077901</v>
      </c>
    </row>
    <row r="22" spans="1:21" ht="25.5" x14ac:dyDescent="0.2">
      <c r="A22" s="29" t="s">
        <v>54</v>
      </c>
      <c r="B22" s="30"/>
      <c r="C22" s="27"/>
      <c r="D22" s="28"/>
      <c r="E22" s="27"/>
      <c r="F22" s="27">
        <v>3399.3999999999996</v>
      </c>
      <c r="G22" s="28">
        <v>2078.6</v>
      </c>
      <c r="H22" s="27">
        <f t="shared" si="7"/>
        <v>61.146084603165271</v>
      </c>
      <c r="I22" s="27">
        <v>15.6</v>
      </c>
      <c r="J22" s="28">
        <v>15</v>
      </c>
      <c r="K22" s="27">
        <v>0</v>
      </c>
      <c r="L22" s="27">
        <f t="shared" si="8"/>
        <v>4902.3</v>
      </c>
      <c r="M22" s="28">
        <f t="shared" si="8"/>
        <v>2646.8999999999996</v>
      </c>
      <c r="N22" s="27">
        <f t="shared" si="9"/>
        <v>53.993023682761141</v>
      </c>
      <c r="O22" s="27">
        <v>17499.300000000003</v>
      </c>
      <c r="P22" s="28">
        <v>12267.400000000001</v>
      </c>
      <c r="Q22" s="27">
        <f t="shared" si="10"/>
        <v>70.102232660734998</v>
      </c>
      <c r="R22" s="27">
        <v>22404.100000000002</v>
      </c>
      <c r="S22" s="28">
        <v>14915.800000000001</v>
      </c>
      <c r="T22" s="27">
        <f t="shared" si="11"/>
        <v>66.576207033534047</v>
      </c>
    </row>
    <row r="23" spans="1:21" ht="25.5" x14ac:dyDescent="0.2">
      <c r="A23" s="29" t="s">
        <v>55</v>
      </c>
      <c r="B23" s="30"/>
      <c r="C23" s="27"/>
      <c r="D23" s="28"/>
      <c r="E23" s="27"/>
      <c r="F23" s="27">
        <v>5140.8</v>
      </c>
      <c r="G23" s="28">
        <v>3143.4</v>
      </c>
      <c r="H23" s="27">
        <f t="shared" si="7"/>
        <v>61.146125116713357</v>
      </c>
      <c r="I23" s="27">
        <v>39.1</v>
      </c>
      <c r="J23" s="28">
        <v>20.100000000000001</v>
      </c>
      <c r="K23" s="27">
        <f t="shared" ref="K23:K28" si="12">J23/I23*100</f>
        <v>51.406649616368284</v>
      </c>
      <c r="L23" s="27">
        <f t="shared" si="8"/>
        <v>10912.699999999999</v>
      </c>
      <c r="M23" s="28">
        <f t="shared" si="8"/>
        <v>5809.6</v>
      </c>
      <c r="N23" s="27">
        <f t="shared" si="9"/>
        <v>53.237054074610327</v>
      </c>
      <c r="O23" s="27">
        <v>16702.999999999996</v>
      </c>
      <c r="P23" s="28">
        <v>12191.800000000001</v>
      </c>
      <c r="Q23" s="27">
        <f t="shared" si="10"/>
        <v>72.991678141651235</v>
      </c>
      <c r="R23" s="27">
        <v>27618.699999999997</v>
      </c>
      <c r="S23" s="28">
        <v>18005.400000000001</v>
      </c>
      <c r="T23" s="27">
        <f t="shared" si="11"/>
        <v>65.192786047134746</v>
      </c>
    </row>
    <row r="24" spans="1:21" ht="25.5" x14ac:dyDescent="0.2">
      <c r="A24" s="29" t="s">
        <v>56</v>
      </c>
      <c r="B24" s="30"/>
      <c r="C24" s="27"/>
      <c r="D24" s="28"/>
      <c r="E24" s="27"/>
      <c r="F24" s="27">
        <v>2583.6000000000004</v>
      </c>
      <c r="G24" s="28">
        <v>1579.8</v>
      </c>
      <c r="H24" s="27">
        <f t="shared" si="7"/>
        <v>61.147236414305603</v>
      </c>
      <c r="I24" s="27"/>
      <c r="J24" s="28"/>
      <c r="K24" s="27">
        <v>0</v>
      </c>
      <c r="L24" s="27">
        <f t="shared" si="8"/>
        <v>5207.5000000000009</v>
      </c>
      <c r="M24" s="28">
        <f t="shared" si="8"/>
        <v>2992.3</v>
      </c>
      <c r="N24" s="27">
        <f t="shared" si="9"/>
        <v>57.461353816610647</v>
      </c>
      <c r="O24" s="27">
        <v>11306.9</v>
      </c>
      <c r="P24" s="28">
        <v>7945.6</v>
      </c>
      <c r="Q24" s="27">
        <f t="shared" si="10"/>
        <v>70.272134714201073</v>
      </c>
      <c r="R24" s="27">
        <v>16515.400000000001</v>
      </c>
      <c r="S24" s="28">
        <v>10939.1</v>
      </c>
      <c r="T24" s="27">
        <f t="shared" si="11"/>
        <v>66.23575571890477</v>
      </c>
    </row>
    <row r="25" spans="1:21" ht="25.5" x14ac:dyDescent="0.2">
      <c r="A25" s="31" t="s">
        <v>57</v>
      </c>
      <c r="B25" s="32"/>
      <c r="C25" s="27">
        <v>650</v>
      </c>
      <c r="D25" s="28">
        <v>2217.6999999999998</v>
      </c>
      <c r="E25" s="27">
        <f>D25/C25*100</f>
        <v>341.18461538461537</v>
      </c>
      <c r="F25" s="27">
        <v>2509.4</v>
      </c>
      <c r="G25" s="28">
        <v>1534.5</v>
      </c>
      <c r="H25" s="27">
        <f t="shared" si="7"/>
        <v>61.150075715310429</v>
      </c>
      <c r="I25" s="27">
        <v>362.5</v>
      </c>
      <c r="J25" s="28">
        <v>344.2</v>
      </c>
      <c r="K25" s="27">
        <v>0</v>
      </c>
      <c r="L25" s="27">
        <f t="shared" si="8"/>
        <v>21236.7</v>
      </c>
      <c r="M25" s="28">
        <f t="shared" si="8"/>
        <v>13471.099999999999</v>
      </c>
      <c r="N25" s="27">
        <f t="shared" si="9"/>
        <v>63.433113430994446</v>
      </c>
      <c r="O25" s="27">
        <v>43964.200000000004</v>
      </c>
      <c r="P25" s="28">
        <v>28900.2</v>
      </c>
      <c r="Q25" s="27">
        <f t="shared" si="10"/>
        <v>65.735757730153168</v>
      </c>
      <c r="R25" s="27">
        <v>66542.5</v>
      </c>
      <c r="S25" s="28">
        <v>43070.2</v>
      </c>
      <c r="T25" s="27">
        <f t="shared" si="11"/>
        <v>64.725851899162194</v>
      </c>
    </row>
    <row r="26" spans="1:21" x14ac:dyDescent="0.2">
      <c r="A26" s="43" t="s">
        <v>58</v>
      </c>
      <c r="B26" s="37"/>
      <c r="C26" s="28">
        <f>SUM(C20:C25)</f>
        <v>650</v>
      </c>
      <c r="D26" s="28">
        <f>SUM(D20:D25)</f>
        <v>2217.6999999999998</v>
      </c>
      <c r="E26" s="28">
        <f>D26/C26*100</f>
        <v>341.18461538461537</v>
      </c>
      <c r="F26" s="28">
        <f>SUM(F20:F25)</f>
        <v>19366.300000000003</v>
      </c>
      <c r="G26" s="28">
        <f>SUM(G20:G25)</f>
        <v>11841.9</v>
      </c>
      <c r="H26" s="28">
        <f t="shared" si="7"/>
        <v>61.146940819877813</v>
      </c>
      <c r="I26" s="28">
        <f>SUM(I20:I25)</f>
        <v>440</v>
      </c>
      <c r="J26" s="28">
        <f>SUM(J20:J25)</f>
        <v>391.1</v>
      </c>
      <c r="K26" s="28">
        <f t="shared" si="12"/>
        <v>88.88636363636364</v>
      </c>
      <c r="L26" s="28">
        <f>SUM(L20:L25)</f>
        <v>53983.600000000006</v>
      </c>
      <c r="M26" s="28">
        <f>SUM(M20:M25)</f>
        <v>30955.899999999998</v>
      </c>
      <c r="N26" s="28">
        <f t="shared" si="9"/>
        <v>57.343156069621138</v>
      </c>
      <c r="O26" s="28">
        <f>SUM(O20:O25)</f>
        <v>127013.44</v>
      </c>
      <c r="P26" s="28">
        <f>SUM(P20:P25)</f>
        <v>88842</v>
      </c>
      <c r="Q26" s="28">
        <f t="shared" si="10"/>
        <v>69.946928451036356</v>
      </c>
      <c r="R26" s="28">
        <v>182353.44</v>
      </c>
      <c r="S26" s="28">
        <v>120515.00000000001</v>
      </c>
      <c r="T26" s="28">
        <f t="shared" si="11"/>
        <v>66.088690183195894</v>
      </c>
    </row>
    <row r="27" spans="1:21" ht="38.25" x14ac:dyDescent="0.2">
      <c r="A27" s="29" t="s">
        <v>59</v>
      </c>
      <c r="B27" s="44"/>
      <c r="C27" s="27">
        <v>1950</v>
      </c>
      <c r="D27" s="28">
        <v>2871.3</v>
      </c>
      <c r="E27" s="27">
        <f>D27/C27*100</f>
        <v>147.24615384615385</v>
      </c>
      <c r="F27" s="27"/>
      <c r="G27" s="28"/>
      <c r="H27" s="27"/>
      <c r="I27" s="27">
        <v>24570.2</v>
      </c>
      <c r="J27" s="28">
        <v>14959.4</v>
      </c>
      <c r="K27" s="27">
        <f t="shared" si="12"/>
        <v>60.884323285931742</v>
      </c>
      <c r="L27" s="27">
        <f>C12+F12+I12+L12+AO12+AR12+C27+F27+I27</f>
        <v>212302.2</v>
      </c>
      <c r="M27" s="28">
        <f>D12+G12+J12+M12+AP12+AS12+D27+G27+J27</f>
        <v>151900.9</v>
      </c>
      <c r="N27" s="27">
        <f t="shared" si="9"/>
        <v>71.549376313575635</v>
      </c>
      <c r="O27" s="27">
        <v>565788.90000000014</v>
      </c>
      <c r="P27" s="28">
        <v>375121.50000000006</v>
      </c>
      <c r="Q27" s="27">
        <f t="shared" si="10"/>
        <v>66.300611411782725</v>
      </c>
      <c r="R27" s="27">
        <v>785101.90000000014</v>
      </c>
      <c r="S27" s="28">
        <v>532557.5</v>
      </c>
      <c r="T27" s="27">
        <f t="shared" si="11"/>
        <v>67.832914428050657</v>
      </c>
    </row>
    <row r="28" spans="1:21" x14ac:dyDescent="0.2">
      <c r="A28" s="29" t="s">
        <v>60</v>
      </c>
      <c r="B28" s="44"/>
      <c r="C28" s="27">
        <f>C26+C27</f>
        <v>2600</v>
      </c>
      <c r="D28" s="28">
        <f>D26+D27</f>
        <v>5089</v>
      </c>
      <c r="E28" s="27">
        <f>D28/C28*100</f>
        <v>195.73076923076925</v>
      </c>
      <c r="F28" s="27">
        <f>F26+F27</f>
        <v>19366.300000000003</v>
      </c>
      <c r="G28" s="28">
        <f>G26+G27</f>
        <v>11841.9</v>
      </c>
      <c r="H28" s="27">
        <f t="shared" si="7"/>
        <v>61.146940819877813</v>
      </c>
      <c r="I28" s="27">
        <f>I26+I27</f>
        <v>25010.2</v>
      </c>
      <c r="J28" s="28">
        <f>J26+J27</f>
        <v>15350.5</v>
      </c>
      <c r="K28" s="27">
        <f t="shared" si="12"/>
        <v>61.376958201053966</v>
      </c>
      <c r="L28" s="27">
        <f>L26+L27</f>
        <v>266285.80000000005</v>
      </c>
      <c r="M28" s="28">
        <f>M26+M27</f>
        <v>182856.8</v>
      </c>
      <c r="N28" s="27">
        <f t="shared" si="9"/>
        <v>68.66937703775416</v>
      </c>
      <c r="O28" s="27">
        <f>O26+O27</f>
        <v>692802.34000000008</v>
      </c>
      <c r="P28" s="28">
        <f>P26+P27</f>
        <v>463963.50000000006</v>
      </c>
      <c r="Q28" s="27">
        <f t="shared" si="10"/>
        <v>66.969101172493154</v>
      </c>
      <c r="R28" s="27">
        <v>967455.34000000008</v>
      </c>
      <c r="S28" s="28">
        <v>653072.5</v>
      </c>
      <c r="T28" s="27">
        <f t="shared" si="11"/>
        <v>67.504149597231006</v>
      </c>
    </row>
    <row r="29" spans="1:21" ht="24" x14ac:dyDescent="0.2">
      <c r="A29" s="38" t="s">
        <v>61</v>
      </c>
      <c r="B29" s="44"/>
      <c r="C29" s="27"/>
      <c r="D29" s="28"/>
      <c r="E29" s="27"/>
      <c r="F29" s="27"/>
      <c r="G29" s="28"/>
      <c r="H29" s="27"/>
      <c r="I29" s="27"/>
      <c r="J29" s="28"/>
      <c r="K29" s="27"/>
      <c r="L29" s="27"/>
      <c r="M29" s="28"/>
      <c r="N29" s="27"/>
      <c r="O29" s="27">
        <v>-193691.9</v>
      </c>
      <c r="P29" s="28">
        <v>-138105.29999999999</v>
      </c>
      <c r="Q29" s="27">
        <f t="shared" si="10"/>
        <v>71.301536099341263</v>
      </c>
      <c r="R29" s="27">
        <v>-193691.9</v>
      </c>
      <c r="S29" s="27">
        <v>-138105.29999999999</v>
      </c>
      <c r="T29" s="27">
        <f t="shared" si="11"/>
        <v>71.301536099341263</v>
      </c>
    </row>
    <row r="30" spans="1:21" ht="38.25" x14ac:dyDescent="0.2">
      <c r="A30" s="39" t="s">
        <v>62</v>
      </c>
      <c r="B30" s="37"/>
      <c r="C30" s="28">
        <f>C28+C29</f>
        <v>2600</v>
      </c>
      <c r="D30" s="28">
        <f>D28+D29</f>
        <v>5089</v>
      </c>
      <c r="E30" s="28">
        <f>D30/C30*100</f>
        <v>195.73076923076925</v>
      </c>
      <c r="F30" s="28">
        <f>F28+F29</f>
        <v>19366.300000000003</v>
      </c>
      <c r="G30" s="28">
        <f>G28+G29</f>
        <v>11841.9</v>
      </c>
      <c r="H30" s="28">
        <f>G30/F30*100</f>
        <v>61.146940819877813</v>
      </c>
      <c r="I30" s="28">
        <f>I28+I29</f>
        <v>25010.2</v>
      </c>
      <c r="J30" s="28">
        <f>J28+J29</f>
        <v>15350.5</v>
      </c>
      <c r="K30" s="28">
        <f>J30/I30*100</f>
        <v>61.376958201053966</v>
      </c>
      <c r="L30" s="28">
        <f>L28+L29</f>
        <v>266285.80000000005</v>
      </c>
      <c r="M30" s="28">
        <f>M28+M29</f>
        <v>182856.8</v>
      </c>
      <c r="N30" s="28">
        <f>M30/L30*100</f>
        <v>68.66937703775416</v>
      </c>
      <c r="O30" s="28">
        <f>O28+O29</f>
        <v>499110.44000000006</v>
      </c>
      <c r="P30" s="28">
        <f>P28+P29</f>
        <v>325858.20000000007</v>
      </c>
      <c r="Q30" s="28">
        <f t="shared" si="10"/>
        <v>65.287794821522866</v>
      </c>
      <c r="R30" s="28">
        <f>R28+R29</f>
        <v>773763.44000000006</v>
      </c>
      <c r="S30" s="28">
        <v>514967.2</v>
      </c>
      <c r="T30" s="28">
        <f t="shared" si="11"/>
        <v>66.553570946696567</v>
      </c>
    </row>
    <row r="32" spans="1:21" x14ac:dyDescent="0.2"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</row>
    <row r="33" spans="3:45" x14ac:dyDescent="0.2">
      <c r="C33" s="83" t="s">
        <v>72</v>
      </c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</row>
    <row r="34" spans="3:45" x14ac:dyDescent="0.2">
      <c r="C34" s="86" t="s">
        <v>73</v>
      </c>
      <c r="D34" s="87"/>
      <c r="E34" s="87"/>
      <c r="F34" s="87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</row>
  </sheetData>
  <mergeCells count="29">
    <mergeCell ref="O17:Q17"/>
    <mergeCell ref="R17:T17"/>
    <mergeCell ref="P18:P19"/>
    <mergeCell ref="S18:S19"/>
    <mergeCell ref="O2:Q2"/>
    <mergeCell ref="R2:T2"/>
    <mergeCell ref="P3:P4"/>
    <mergeCell ref="S3:S4"/>
    <mergeCell ref="L17:N17"/>
    <mergeCell ref="D18:D19"/>
    <mergeCell ref="G18:G19"/>
    <mergeCell ref="J18:J19"/>
    <mergeCell ref="M18:M19"/>
    <mergeCell ref="A1:AT1"/>
    <mergeCell ref="C33:AS33"/>
    <mergeCell ref="C34:F34"/>
    <mergeCell ref="A2:A3"/>
    <mergeCell ref="C2:E2"/>
    <mergeCell ref="F2:H2"/>
    <mergeCell ref="I2:K2"/>
    <mergeCell ref="L2:N2"/>
    <mergeCell ref="D3:D4"/>
    <mergeCell ref="G3:G4"/>
    <mergeCell ref="J3:J4"/>
    <mergeCell ref="M3:M4"/>
    <mergeCell ref="A17:A18"/>
    <mergeCell ref="C17:E17"/>
    <mergeCell ref="F17:H17"/>
    <mergeCell ref="I17:K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7" workbookViewId="0">
      <selection activeCell="E25" sqref="E25"/>
    </sheetView>
  </sheetViews>
  <sheetFormatPr defaultRowHeight="12.75" x14ac:dyDescent="0.2"/>
  <cols>
    <col min="1" max="1" width="14.140625" customWidth="1"/>
    <col min="2" max="2" width="14.42578125" customWidth="1"/>
    <col min="3" max="3" width="14.5703125" customWidth="1"/>
    <col min="4" max="4" width="20.85546875" customWidth="1"/>
    <col min="5" max="5" width="13.5703125" customWidth="1"/>
    <col min="6" max="6" width="12" customWidth="1"/>
    <col min="7" max="7" width="13.28515625" customWidth="1"/>
    <col min="8" max="8" width="12.28515625" customWidth="1"/>
    <col min="9" max="9" width="12.42578125" customWidth="1"/>
  </cols>
  <sheetData>
    <row r="1" spans="1:9" ht="15.75" x14ac:dyDescent="0.25">
      <c r="A1" s="57"/>
      <c r="C1" s="100" t="s">
        <v>74</v>
      </c>
      <c r="D1" s="101"/>
      <c r="E1" s="101"/>
      <c r="F1" s="101"/>
      <c r="G1" s="101"/>
      <c r="H1" s="58"/>
      <c r="I1" s="58"/>
    </row>
    <row r="2" spans="1:9" ht="18.75" x14ac:dyDescent="0.25">
      <c r="A2" s="57"/>
      <c r="C2" s="99" t="s">
        <v>75</v>
      </c>
      <c r="D2" s="101"/>
      <c r="E2" s="101"/>
      <c r="F2" s="101"/>
      <c r="G2" s="101"/>
      <c r="H2" s="58"/>
      <c r="I2" s="58"/>
    </row>
    <row r="3" spans="1:9" ht="18.75" x14ac:dyDescent="0.25">
      <c r="A3" s="57"/>
      <c r="B3" s="78"/>
      <c r="C3" s="99" t="s">
        <v>97</v>
      </c>
      <c r="D3" s="99"/>
      <c r="E3" s="99"/>
      <c r="F3" s="99"/>
      <c r="G3" s="99"/>
      <c r="H3" s="58"/>
      <c r="I3" s="58"/>
    </row>
    <row r="4" spans="1:9" ht="15.75" x14ac:dyDescent="0.25">
      <c r="A4" s="58"/>
      <c r="B4" s="58"/>
      <c r="C4" s="58"/>
      <c r="D4" s="58"/>
      <c r="E4" s="58"/>
      <c r="F4" s="58"/>
      <c r="G4" s="58"/>
      <c r="H4" s="58"/>
      <c r="I4" s="58"/>
    </row>
    <row r="5" spans="1:9" ht="16.5" thickBot="1" x14ac:dyDescent="0.3">
      <c r="A5" s="102"/>
      <c r="B5" s="102"/>
      <c r="C5" s="102"/>
      <c r="D5" s="102"/>
      <c r="E5" s="102"/>
      <c r="F5" s="102"/>
      <c r="G5" s="102"/>
      <c r="H5" s="58"/>
      <c r="I5" s="58"/>
    </row>
    <row r="6" spans="1:9" ht="16.5" thickBot="1" x14ac:dyDescent="0.3">
      <c r="A6" s="103" t="s">
        <v>76</v>
      </c>
      <c r="B6" s="104"/>
      <c r="C6" s="105"/>
      <c r="D6" s="74" t="s">
        <v>77</v>
      </c>
      <c r="E6" s="106" t="s">
        <v>78</v>
      </c>
      <c r="F6" s="107"/>
      <c r="G6" s="108"/>
      <c r="H6" s="109" t="s">
        <v>79</v>
      </c>
      <c r="I6" s="110"/>
    </row>
    <row r="7" spans="1:9" ht="16.5" thickBot="1" x14ac:dyDescent="0.25">
      <c r="A7" s="74" t="s">
        <v>80</v>
      </c>
      <c r="B7" s="113" t="s">
        <v>81</v>
      </c>
      <c r="C7" s="116" t="s">
        <v>82</v>
      </c>
      <c r="D7" s="75" t="s">
        <v>83</v>
      </c>
      <c r="E7" s="76" t="s">
        <v>80</v>
      </c>
      <c r="F7" s="113" t="s">
        <v>81</v>
      </c>
      <c r="G7" s="119" t="s">
        <v>82</v>
      </c>
      <c r="H7" s="111"/>
      <c r="I7" s="112"/>
    </row>
    <row r="8" spans="1:9" ht="15.75" x14ac:dyDescent="0.2">
      <c r="A8" s="75" t="s">
        <v>84</v>
      </c>
      <c r="B8" s="114"/>
      <c r="C8" s="117"/>
      <c r="D8" s="75"/>
      <c r="E8" s="77" t="s">
        <v>85</v>
      </c>
      <c r="F8" s="114"/>
      <c r="G8" s="120"/>
      <c r="H8" s="97" t="s">
        <v>86</v>
      </c>
      <c r="I8" s="97" t="s">
        <v>87</v>
      </c>
    </row>
    <row r="9" spans="1:9" ht="16.5" thickBot="1" x14ac:dyDescent="0.25">
      <c r="A9" s="75" t="s">
        <v>88</v>
      </c>
      <c r="B9" s="115"/>
      <c r="C9" s="118"/>
      <c r="D9" s="75"/>
      <c r="E9" s="77" t="s">
        <v>89</v>
      </c>
      <c r="F9" s="115"/>
      <c r="G9" s="121"/>
      <c r="H9" s="98"/>
      <c r="I9" s="98"/>
    </row>
    <row r="10" spans="1:9" ht="15.75" x14ac:dyDescent="0.25">
      <c r="A10" s="59">
        <v>785101.90000000014</v>
      </c>
      <c r="B10" s="59">
        <v>532557.5</v>
      </c>
      <c r="C10" s="60">
        <f>B10/A10</f>
        <v>0.67832914428050661</v>
      </c>
      <c r="D10" s="61" t="s">
        <v>90</v>
      </c>
      <c r="E10" s="62">
        <v>795470.3</v>
      </c>
      <c r="F10" s="62">
        <v>487213.2</v>
      </c>
      <c r="G10" s="63">
        <f>F10/E10</f>
        <v>0.6124844635934239</v>
      </c>
      <c r="H10" s="64">
        <f>A10-E10</f>
        <v>-10368.399999999907</v>
      </c>
      <c r="I10" s="62">
        <f t="shared" ref="I10:I17" si="0">B10-F10</f>
        <v>45344.299999999988</v>
      </c>
    </row>
    <row r="11" spans="1:9" ht="15.75" x14ac:dyDescent="0.25">
      <c r="A11" s="59">
        <f>A12+A13+A14+A15+A16+A17</f>
        <v>182353.44</v>
      </c>
      <c r="B11" s="59">
        <f>B12+B13+B14+B15+B16+B17</f>
        <v>120515.00000000001</v>
      </c>
      <c r="C11" s="65">
        <f t="shared" ref="C11:C18" si="1">B11/A11</f>
        <v>0.66088690183195897</v>
      </c>
      <c r="D11" s="66" t="s">
        <v>91</v>
      </c>
      <c r="E11" s="62">
        <f>E12+E13+E14+E15+E16+E17</f>
        <v>192099.20000000001</v>
      </c>
      <c r="F11" s="59">
        <f>F12+F13+F14+F15+F16+F17</f>
        <v>119823.9</v>
      </c>
      <c r="G11" s="63">
        <f t="shared" ref="G11:G18" si="2">F11/E11</f>
        <v>0.62376053622295136</v>
      </c>
      <c r="H11" s="64">
        <f>H12+H13+H14+H15+H16+H17</f>
        <v>-9745.7599999999911</v>
      </c>
      <c r="I11" s="62">
        <f t="shared" si="0"/>
        <v>691.10000000002037</v>
      </c>
    </row>
    <row r="12" spans="1:9" ht="15.75" x14ac:dyDescent="0.25">
      <c r="A12" s="67">
        <v>25691.440000000002</v>
      </c>
      <c r="B12" s="67">
        <v>16711</v>
      </c>
      <c r="C12" s="65">
        <f t="shared" si="1"/>
        <v>0.65045011100973704</v>
      </c>
      <c r="D12" s="68" t="s">
        <v>92</v>
      </c>
      <c r="E12" s="69">
        <v>26118.9</v>
      </c>
      <c r="F12" s="69">
        <v>16805.900000000001</v>
      </c>
      <c r="G12" s="70">
        <f t="shared" si="2"/>
        <v>0.64343827649709595</v>
      </c>
      <c r="H12" s="71">
        <f t="shared" ref="H12:H17" si="3">A12-E12</f>
        <v>-427.45999999999913</v>
      </c>
      <c r="I12" s="69">
        <f t="shared" si="0"/>
        <v>-94.900000000001455</v>
      </c>
    </row>
    <row r="13" spans="1:9" ht="15.75" x14ac:dyDescent="0.25">
      <c r="A13" s="67">
        <v>23581.3</v>
      </c>
      <c r="B13" s="67">
        <v>16873.5</v>
      </c>
      <c r="C13" s="65">
        <f t="shared" si="1"/>
        <v>0.715545792640779</v>
      </c>
      <c r="D13" s="68" t="s">
        <v>53</v>
      </c>
      <c r="E13" s="69">
        <v>24025.1</v>
      </c>
      <c r="F13" s="69">
        <v>16834.400000000001</v>
      </c>
      <c r="G13" s="70">
        <f t="shared" si="2"/>
        <v>0.70070051737557815</v>
      </c>
      <c r="H13" s="71">
        <f t="shared" si="3"/>
        <v>-443.79999999999927</v>
      </c>
      <c r="I13" s="69">
        <f t="shared" si="0"/>
        <v>39.099999999998545</v>
      </c>
    </row>
    <row r="14" spans="1:9" ht="15.75" x14ac:dyDescent="0.25">
      <c r="A14" s="67">
        <v>22404.100000000002</v>
      </c>
      <c r="B14" s="67">
        <v>14915.800000000001</v>
      </c>
      <c r="C14" s="65">
        <f t="shared" si="1"/>
        <v>0.66576207033534041</v>
      </c>
      <c r="D14" s="68" t="s">
        <v>54</v>
      </c>
      <c r="E14" s="67">
        <v>22710.3</v>
      </c>
      <c r="F14" s="69">
        <v>14925.8</v>
      </c>
      <c r="G14" s="70">
        <f t="shared" si="2"/>
        <v>0.65722601638903932</v>
      </c>
      <c r="H14" s="71">
        <f t="shared" si="3"/>
        <v>-306.19999999999709</v>
      </c>
      <c r="I14" s="69">
        <f t="shared" si="0"/>
        <v>-9.999999999998181</v>
      </c>
    </row>
    <row r="15" spans="1:9" ht="15.75" x14ac:dyDescent="0.25">
      <c r="A15" s="67">
        <v>27618.699999999997</v>
      </c>
      <c r="B15" s="67">
        <v>18005.400000000001</v>
      </c>
      <c r="C15" s="65">
        <f t="shared" si="1"/>
        <v>0.65192786047134743</v>
      </c>
      <c r="D15" s="68" t="s">
        <v>55</v>
      </c>
      <c r="E15" s="67">
        <v>28372.7</v>
      </c>
      <c r="F15" s="69">
        <v>17567.7</v>
      </c>
      <c r="G15" s="70">
        <f t="shared" si="2"/>
        <v>0.61917617991942964</v>
      </c>
      <c r="H15" s="71">
        <f t="shared" si="3"/>
        <v>-754.00000000000364</v>
      </c>
      <c r="I15" s="69">
        <f t="shared" si="0"/>
        <v>437.70000000000073</v>
      </c>
    </row>
    <row r="16" spans="1:9" ht="15.75" x14ac:dyDescent="0.25">
      <c r="A16" s="67">
        <v>16515.400000000001</v>
      </c>
      <c r="B16" s="67">
        <v>10939.1</v>
      </c>
      <c r="C16" s="65">
        <f t="shared" si="1"/>
        <v>0.66235755718904776</v>
      </c>
      <c r="D16" s="68" t="s">
        <v>56</v>
      </c>
      <c r="E16" s="67">
        <v>16922.8</v>
      </c>
      <c r="F16" s="69">
        <v>10657.5</v>
      </c>
      <c r="G16" s="70">
        <f t="shared" si="2"/>
        <v>0.62977166899094716</v>
      </c>
      <c r="H16" s="71">
        <f t="shared" si="3"/>
        <v>-407.39999999999782</v>
      </c>
      <c r="I16" s="69">
        <f t="shared" si="0"/>
        <v>281.60000000000036</v>
      </c>
    </row>
    <row r="17" spans="1:9" ht="15.75" x14ac:dyDescent="0.25">
      <c r="A17" s="67">
        <v>66542.5</v>
      </c>
      <c r="B17" s="67">
        <v>43070.2</v>
      </c>
      <c r="C17" s="65">
        <f>B17/A17</f>
        <v>0.6472585189916219</v>
      </c>
      <c r="D17" s="68" t="s">
        <v>93</v>
      </c>
      <c r="E17" s="69">
        <v>73949.399999999994</v>
      </c>
      <c r="F17" s="69">
        <v>43032.6</v>
      </c>
      <c r="G17" s="70">
        <f t="shared" si="2"/>
        <v>0.581919528758854</v>
      </c>
      <c r="H17" s="71">
        <f t="shared" si="3"/>
        <v>-7406.8999999999942</v>
      </c>
      <c r="I17" s="69">
        <f t="shared" si="0"/>
        <v>37.599999999998545</v>
      </c>
    </row>
    <row r="18" spans="1:9" ht="47.25" x14ac:dyDescent="0.25">
      <c r="A18" s="59">
        <f>A10+A11</f>
        <v>967455.34000000008</v>
      </c>
      <c r="B18" s="59">
        <f>B10+B11</f>
        <v>653072.5</v>
      </c>
      <c r="C18" s="60">
        <f t="shared" si="1"/>
        <v>0.67504149597231011</v>
      </c>
      <c r="D18" s="66" t="s">
        <v>94</v>
      </c>
      <c r="E18" s="62">
        <f>E10+E11</f>
        <v>987569.5</v>
      </c>
      <c r="F18" s="62">
        <f>F10+F11</f>
        <v>607037.1</v>
      </c>
      <c r="G18" s="63">
        <f t="shared" si="2"/>
        <v>0.61467785305236744</v>
      </c>
      <c r="H18" s="72">
        <f>A18-E18</f>
        <v>-20114.159999999916</v>
      </c>
      <c r="I18" s="73">
        <f>B18-F18</f>
        <v>46035.400000000023</v>
      </c>
    </row>
    <row r="19" spans="1:9" x14ac:dyDescent="0.2">
      <c r="A19" s="47"/>
      <c r="B19" s="47"/>
      <c r="C19" s="47"/>
      <c r="D19" s="47"/>
      <c r="E19" s="47"/>
      <c r="F19" s="47"/>
      <c r="G19" s="47"/>
      <c r="H19" s="48"/>
      <c r="I19" s="49"/>
    </row>
    <row r="20" spans="1:9" x14ac:dyDescent="0.2">
      <c r="A20" s="50"/>
      <c r="B20" s="51"/>
      <c r="C20" s="52"/>
      <c r="D20" s="52"/>
      <c r="E20" s="51"/>
      <c r="F20" s="51"/>
      <c r="G20" s="53"/>
      <c r="H20" s="51"/>
      <c r="I20" s="51"/>
    </row>
    <row r="21" spans="1:9" x14ac:dyDescent="0.2">
      <c r="A21" s="51"/>
      <c r="B21" s="51"/>
      <c r="C21" s="52"/>
      <c r="D21" s="52"/>
      <c r="E21" s="51"/>
      <c r="F21" s="51"/>
      <c r="G21" s="54"/>
      <c r="H21" s="51"/>
      <c r="I21" s="51"/>
    </row>
    <row r="22" spans="1:9" x14ac:dyDescent="0.2">
      <c r="A22" s="45"/>
      <c r="B22" s="45"/>
      <c r="C22" s="45"/>
      <c r="D22" s="45"/>
      <c r="E22" s="45"/>
      <c r="F22" s="45"/>
      <c r="G22" s="47"/>
      <c r="H22" s="55"/>
      <c r="I22" s="55"/>
    </row>
    <row r="23" spans="1:9" x14ac:dyDescent="0.2">
      <c r="A23" s="45" t="s">
        <v>95</v>
      </c>
      <c r="B23" s="45"/>
      <c r="C23" s="45"/>
      <c r="D23" s="45"/>
      <c r="E23" s="45"/>
      <c r="F23" s="45"/>
      <c r="G23" s="45"/>
      <c r="H23" s="45" t="s">
        <v>96</v>
      </c>
      <c r="I23" s="45"/>
    </row>
    <row r="24" spans="1:9" x14ac:dyDescent="0.2">
      <c r="A24" s="45"/>
      <c r="B24" s="45"/>
      <c r="C24" s="45"/>
      <c r="D24" s="45"/>
      <c r="E24" s="56"/>
      <c r="F24" s="56"/>
      <c r="G24" s="56"/>
      <c r="H24" s="45"/>
      <c r="I24" s="45"/>
    </row>
  </sheetData>
  <mergeCells count="13">
    <mergeCell ref="H8:H9"/>
    <mergeCell ref="I8:I9"/>
    <mergeCell ref="C3:G3"/>
    <mergeCell ref="C1:G1"/>
    <mergeCell ref="C2:G2"/>
    <mergeCell ref="A5:G5"/>
    <mergeCell ref="A6:C6"/>
    <mergeCell ref="E6:G6"/>
    <mergeCell ref="H6:I7"/>
    <mergeCell ref="B7:B9"/>
    <mergeCell ref="C7:C9"/>
    <mergeCell ref="F7:F9"/>
    <mergeCell ref="G7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Бюджет</vt:lpstr>
      <vt:lpstr>основные показатели за 3 кв.</vt:lpstr>
      <vt:lpstr>Поселения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Admin</cp:lastModifiedBy>
  <cp:lastPrinted>2020-10-23T07:44:22Z</cp:lastPrinted>
  <dcterms:created xsi:type="dcterms:W3CDTF">2020-10-22T14:26:50Z</dcterms:created>
  <dcterms:modified xsi:type="dcterms:W3CDTF">2021-02-05T13:38:07Z</dcterms:modified>
</cp:coreProperties>
</file>