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ЭтаКнига" defaultThemeVersion="124226"/>
  <bookViews>
    <workbookView xWindow="120" yWindow="645" windowWidth="9510" windowHeight="3870"/>
  </bookViews>
  <sheets>
    <sheet name="Бюджет" sheetId="19" r:id="rId1"/>
    <sheet name="Основные показатели бюджета " sheetId="18" r:id="rId2"/>
    <sheet name="Показатели выполнения бюджетов" sheetId="17" r:id="rId3"/>
  </sheets>
  <definedNames>
    <definedName name="APPT" localSheetId="0">Бюджет!$A$12</definedName>
    <definedName name="FIO" localSheetId="0">Бюджет!#REF!</definedName>
    <definedName name="SIGN" localSheetId="0">Бюджет!$A$12:$G$12</definedName>
    <definedName name="_xlnm.Print_Area" localSheetId="0">Бюджет!$A$3:$E$74</definedName>
    <definedName name="_xlnm.Print_Area" localSheetId="1">'Основные показатели бюджета '!$A$1:$AT$34</definedName>
    <definedName name="_xlnm.Print_Area" localSheetId="2">'Показатели выполнения бюджетов'!$A$1:$I$23</definedName>
  </definedNames>
  <calcPr calcId="145621"/>
</workbook>
</file>

<file path=xl/calcChain.xml><?xml version="1.0" encoding="utf-8"?>
<calcChain xmlns="http://schemas.openxmlformats.org/spreadsheetml/2006/main">
  <c r="E71" i="19" l="1"/>
  <c r="E69" i="19"/>
  <c r="E68" i="19"/>
  <c r="E67" i="19"/>
  <c r="E66" i="19"/>
  <c r="E65" i="19"/>
  <c r="E64" i="19"/>
  <c r="E63" i="19"/>
  <c r="E62" i="19"/>
  <c r="E61" i="19"/>
  <c r="E60" i="19"/>
  <c r="E59" i="19"/>
  <c r="E58" i="19"/>
  <c r="E57" i="19"/>
  <c r="E56" i="19"/>
  <c r="E55" i="19"/>
  <c r="E54" i="19"/>
  <c r="E53" i="19"/>
  <c r="E52" i="19"/>
  <c r="C51" i="19"/>
  <c r="E51" i="19" s="1"/>
  <c r="E50" i="19"/>
  <c r="E49" i="19"/>
  <c r="E48" i="19"/>
  <c r="E47" i="19"/>
  <c r="E46" i="19"/>
  <c r="E45" i="19"/>
  <c r="E44" i="19"/>
  <c r="E43" i="19"/>
  <c r="E42" i="19"/>
  <c r="C42" i="19"/>
  <c r="E41" i="19"/>
  <c r="E40" i="19"/>
  <c r="E39" i="19"/>
  <c r="E38" i="19"/>
  <c r="E37" i="19"/>
  <c r="E36" i="19"/>
  <c r="E35" i="19"/>
  <c r="E34" i="19"/>
  <c r="E33" i="19"/>
  <c r="E32" i="19"/>
  <c r="E31" i="19"/>
  <c r="E30" i="19"/>
  <c r="E29" i="19"/>
  <c r="E28" i="19"/>
  <c r="E27" i="19"/>
  <c r="E26" i="19"/>
  <c r="E25" i="19"/>
  <c r="E24" i="19"/>
  <c r="E23" i="19"/>
  <c r="E22" i="19"/>
  <c r="E21" i="19"/>
  <c r="E20" i="19"/>
  <c r="E19" i="19"/>
  <c r="E18" i="19"/>
  <c r="E17" i="19"/>
  <c r="E16" i="19"/>
  <c r="E15" i="19"/>
  <c r="C15" i="19"/>
  <c r="E14" i="19"/>
  <c r="E13" i="19"/>
  <c r="E12" i="19"/>
  <c r="E11" i="19"/>
  <c r="E10" i="19"/>
  <c r="E9" i="19"/>
  <c r="E8" i="19"/>
  <c r="E7" i="19"/>
  <c r="E6" i="19"/>
  <c r="C70" i="19" l="1"/>
  <c r="E70" i="19" s="1"/>
  <c r="AN32" i="18"/>
  <c r="AM32" i="18"/>
  <c r="AL32" i="18"/>
  <c r="AK32" i="18"/>
  <c r="AJ32" i="18"/>
  <c r="AI32" i="18"/>
  <c r="AH32" i="18"/>
  <c r="AG32" i="18"/>
  <c r="AF32" i="18"/>
  <c r="AE32" i="18"/>
  <c r="AD32" i="18"/>
  <c r="AC32" i="18"/>
  <c r="AB32" i="18"/>
  <c r="AA32" i="18"/>
  <c r="Z32" i="18"/>
  <c r="Y32" i="18"/>
  <c r="X32" i="18"/>
  <c r="W32" i="18"/>
  <c r="V32" i="18"/>
  <c r="U32" i="18"/>
  <c r="T32" i="18"/>
  <c r="S32" i="18"/>
  <c r="R32" i="18"/>
  <c r="Q32" i="18"/>
  <c r="P32" i="18"/>
  <c r="O32" i="18"/>
  <c r="AT31" i="18"/>
  <c r="AS31" i="18"/>
  <c r="AR31" i="18"/>
  <c r="AQ31" i="18"/>
  <c r="AT29" i="18"/>
  <c r="AQ29" i="18"/>
  <c r="N29" i="18"/>
  <c r="K29" i="18"/>
  <c r="H29" i="18"/>
  <c r="E29" i="18"/>
  <c r="AQ28" i="18"/>
  <c r="M28" i="18"/>
  <c r="N28" i="18" s="1"/>
  <c r="L28" i="18"/>
  <c r="AR28" i="18" s="1"/>
  <c r="K28" i="18"/>
  <c r="E28" i="18"/>
  <c r="AP27" i="18"/>
  <c r="AP30" i="18" s="1"/>
  <c r="AO27" i="18"/>
  <c r="AO30" i="18" s="1"/>
  <c r="AO32" i="18" s="1"/>
  <c r="J27" i="18"/>
  <c r="J30" i="18" s="1"/>
  <c r="I27" i="18"/>
  <c r="I30" i="18" s="1"/>
  <c r="I32" i="18" s="1"/>
  <c r="H27" i="18"/>
  <c r="G27" i="18"/>
  <c r="G30" i="18" s="1"/>
  <c r="F27" i="18"/>
  <c r="F30" i="18" s="1"/>
  <c r="F32" i="18" s="1"/>
  <c r="D27" i="18"/>
  <c r="D30" i="18" s="1"/>
  <c r="C27" i="18"/>
  <c r="C30" i="18" s="1"/>
  <c r="C32" i="18" s="1"/>
  <c r="AR26" i="18"/>
  <c r="AQ26" i="18"/>
  <c r="M26" i="18"/>
  <c r="O26" i="18" s="1"/>
  <c r="L26" i="18"/>
  <c r="H26" i="18"/>
  <c r="E26" i="18"/>
  <c r="AQ25" i="18"/>
  <c r="O25" i="18"/>
  <c r="M25" i="18"/>
  <c r="AS25" i="18" s="1"/>
  <c r="L25" i="18"/>
  <c r="AR25" i="18" s="1"/>
  <c r="H25" i="18"/>
  <c r="AQ24" i="18"/>
  <c r="M24" i="18"/>
  <c r="AS24" i="18" s="1"/>
  <c r="L24" i="18"/>
  <c r="AR24" i="18" s="1"/>
  <c r="K24" i="18"/>
  <c r="H24" i="18"/>
  <c r="AS23" i="18"/>
  <c r="AQ23" i="18"/>
  <c r="O23" i="18"/>
  <c r="N23" i="18"/>
  <c r="M23" i="18"/>
  <c r="L23" i="18"/>
  <c r="AR23" i="18" s="1"/>
  <c r="H23" i="18"/>
  <c r="AQ22" i="18"/>
  <c r="O22" i="18"/>
  <c r="M22" i="18"/>
  <c r="AS22" i="18" s="1"/>
  <c r="AT22" i="18" s="1"/>
  <c r="L22" i="18"/>
  <c r="AR22" i="18" s="1"/>
  <c r="H22" i="18"/>
  <c r="AQ21" i="18"/>
  <c r="M21" i="18"/>
  <c r="AS21" i="18" s="1"/>
  <c r="L21" i="18"/>
  <c r="L27" i="18" s="1"/>
  <c r="L30" i="18" s="1"/>
  <c r="L32" i="18" s="1"/>
  <c r="H21" i="18"/>
  <c r="AN14" i="18"/>
  <c r="AN16" i="18" s="1"/>
  <c r="AM14" i="18"/>
  <c r="AM16" i="18" s="1"/>
  <c r="AL14" i="18"/>
  <c r="AL16" i="18" s="1"/>
  <c r="AK14" i="18"/>
  <c r="AK16" i="18" s="1"/>
  <c r="AJ14" i="18"/>
  <c r="AJ16" i="18" s="1"/>
  <c r="AI14" i="18"/>
  <c r="AI16" i="18" s="1"/>
  <c r="AH14" i="18"/>
  <c r="AH16" i="18" s="1"/>
  <c r="AG14" i="18"/>
  <c r="AG16" i="18" s="1"/>
  <c r="AF14" i="18"/>
  <c r="AF16" i="18" s="1"/>
  <c r="AE14" i="18"/>
  <c r="AE16" i="18" s="1"/>
  <c r="AD14" i="18"/>
  <c r="AD16" i="18" s="1"/>
  <c r="AC14" i="18"/>
  <c r="AC16" i="18" s="1"/>
  <c r="AB14" i="18"/>
  <c r="AB16" i="18" s="1"/>
  <c r="AA14" i="18"/>
  <c r="AA16" i="18" s="1"/>
  <c r="Z14" i="18"/>
  <c r="Z16" i="18" s="1"/>
  <c r="Y14" i="18"/>
  <c r="Y16" i="18" s="1"/>
  <c r="X14" i="18"/>
  <c r="X16" i="18" s="1"/>
  <c r="W14" i="18"/>
  <c r="W16" i="18" s="1"/>
  <c r="V14" i="18"/>
  <c r="V16" i="18" s="1"/>
  <c r="U14" i="18"/>
  <c r="U16" i="18" s="1"/>
  <c r="T14" i="18"/>
  <c r="T16" i="18" s="1"/>
  <c r="S14" i="18"/>
  <c r="S16" i="18" s="1"/>
  <c r="R14" i="18"/>
  <c r="R16" i="18" s="1"/>
  <c r="Q14" i="18"/>
  <c r="Q16" i="18" s="1"/>
  <c r="P14" i="18"/>
  <c r="P16" i="18" s="1"/>
  <c r="M14" i="18"/>
  <c r="N14" i="18" s="1"/>
  <c r="L14" i="18"/>
  <c r="L16" i="18" s="1"/>
  <c r="J14" i="18"/>
  <c r="J16" i="18" s="1"/>
  <c r="K16" i="18" s="1"/>
  <c r="I14" i="18"/>
  <c r="I16" i="18" s="1"/>
  <c r="D14" i="18"/>
  <c r="D16" i="18" s="1"/>
  <c r="AT13" i="18"/>
  <c r="AQ13" i="18"/>
  <c r="H13" i="18"/>
  <c r="E13" i="18"/>
  <c r="AS12" i="18"/>
  <c r="AT12" i="18" s="1"/>
  <c r="AR12" i="18"/>
  <c r="AR14" i="18" s="1"/>
  <c r="AR16" i="18" s="1"/>
  <c r="AP12" i="18"/>
  <c r="AP14" i="18" s="1"/>
  <c r="AO12" i="18"/>
  <c r="AO14" i="18" s="1"/>
  <c r="AO16" i="18" s="1"/>
  <c r="O12" i="18"/>
  <c r="O14" i="18" s="1"/>
  <c r="O16" i="18" s="1"/>
  <c r="M12" i="18"/>
  <c r="N12" i="18" s="1"/>
  <c r="L12" i="18"/>
  <c r="K12" i="18"/>
  <c r="J12" i="18"/>
  <c r="I12" i="18"/>
  <c r="G12" i="18"/>
  <c r="G14" i="18" s="1"/>
  <c r="F12" i="18"/>
  <c r="F14" i="18" s="1"/>
  <c r="F16" i="18" s="1"/>
  <c r="D12" i="18"/>
  <c r="E12" i="18" s="1"/>
  <c r="C12" i="18"/>
  <c r="C14" i="18" s="1"/>
  <c r="C16" i="18" s="1"/>
  <c r="AT11" i="18"/>
  <c r="O11" i="18"/>
  <c r="N11" i="18"/>
  <c r="K11" i="18"/>
  <c r="E11" i="18"/>
  <c r="AQ10" i="18"/>
  <c r="O10" i="18"/>
  <c r="N10" i="18"/>
  <c r="K10" i="18"/>
  <c r="H10" i="18"/>
  <c r="E10" i="18"/>
  <c r="AQ9" i="18"/>
  <c r="O9" i="18"/>
  <c r="N9" i="18"/>
  <c r="K9" i="18"/>
  <c r="H9" i="18"/>
  <c r="E9" i="18"/>
  <c r="AQ8" i="18"/>
  <c r="O8" i="18"/>
  <c r="N8" i="18"/>
  <c r="K8" i="18"/>
  <c r="H8" i="18"/>
  <c r="E8" i="18"/>
  <c r="AQ7" i="18"/>
  <c r="O7" i="18"/>
  <c r="N7" i="18"/>
  <c r="K7" i="18"/>
  <c r="E7" i="18"/>
  <c r="O6" i="18"/>
  <c r="N6" i="18"/>
  <c r="K6" i="18"/>
  <c r="H6" i="18"/>
  <c r="E6" i="18"/>
  <c r="E16" i="18" l="1"/>
  <c r="AT21" i="18"/>
  <c r="J32" i="18"/>
  <c r="K32" i="18" s="1"/>
  <c r="K30" i="18"/>
  <c r="H14" i="18"/>
  <c r="G16" i="18"/>
  <c r="H16" i="18" s="1"/>
  <c r="AP16" i="18"/>
  <c r="AQ16" i="18" s="1"/>
  <c r="AQ14" i="18"/>
  <c r="AT23" i="18"/>
  <c r="AT24" i="18"/>
  <c r="AT25" i="18"/>
  <c r="H30" i="18"/>
  <c r="G32" i="18"/>
  <c r="H32" i="18" s="1"/>
  <c r="AP32" i="18"/>
  <c r="AQ32" i="18" s="1"/>
  <c r="AQ30" i="18"/>
  <c r="D32" i="18"/>
  <c r="E32" i="18" s="1"/>
  <c r="E30" i="18"/>
  <c r="H12" i="18"/>
  <c r="E14" i="18"/>
  <c r="AS14" i="18"/>
  <c r="AR21" i="18"/>
  <c r="AR27" i="18" s="1"/>
  <c r="AR30" i="18" s="1"/>
  <c r="AR32" i="18" s="1"/>
  <c r="AS26" i="18"/>
  <c r="AT26" i="18" s="1"/>
  <c r="AQ12" i="18"/>
  <c r="K14" i="18"/>
  <c r="O21" i="18"/>
  <c r="N22" i="18"/>
  <c r="O24" i="18"/>
  <c r="N25" i="18"/>
  <c r="K27" i="18"/>
  <c r="M16" i="18"/>
  <c r="N16" i="18" s="1"/>
  <c r="N26" i="18"/>
  <c r="E27" i="18"/>
  <c r="M27" i="18"/>
  <c r="AS28" i="18"/>
  <c r="AT28" i="18" s="1"/>
  <c r="N21" i="18"/>
  <c r="N24" i="18"/>
  <c r="AQ27" i="18"/>
  <c r="I17" i="17"/>
  <c r="H17" i="17"/>
  <c r="G17" i="17"/>
  <c r="C17" i="17"/>
  <c r="I16" i="17"/>
  <c r="H16" i="17"/>
  <c r="G16" i="17"/>
  <c r="C16" i="17"/>
  <c r="I15" i="17"/>
  <c r="H15" i="17"/>
  <c r="G15" i="17"/>
  <c r="C15" i="17"/>
  <c r="I14" i="17"/>
  <c r="H14" i="17"/>
  <c r="G14" i="17"/>
  <c r="C14" i="17"/>
  <c r="I13" i="17"/>
  <c r="H13" i="17"/>
  <c r="G13" i="17"/>
  <c r="C13" i="17"/>
  <c r="I12" i="17"/>
  <c r="H12" i="17"/>
  <c r="G12" i="17"/>
  <c r="C12" i="17"/>
  <c r="H11" i="17"/>
  <c r="F11" i="17"/>
  <c r="E11" i="17"/>
  <c r="E18" i="17" s="1"/>
  <c r="B11" i="17"/>
  <c r="B18" i="17" s="1"/>
  <c r="A11" i="17"/>
  <c r="A18" i="17" s="1"/>
  <c r="H18" i="17" s="1"/>
  <c r="I10" i="17"/>
  <c r="H10" i="17"/>
  <c r="G10" i="17"/>
  <c r="C10" i="17"/>
  <c r="N27" i="18" l="1"/>
  <c r="M30" i="18"/>
  <c r="O27" i="18"/>
  <c r="AS27" i="18"/>
  <c r="AT14" i="18"/>
  <c r="AS16" i="18"/>
  <c r="AT16" i="18" s="1"/>
  <c r="G11" i="17"/>
  <c r="C18" i="17"/>
  <c r="C11" i="17"/>
  <c r="F18" i="17"/>
  <c r="G18" i="17" s="1"/>
  <c r="I11" i="17"/>
  <c r="AT27" i="18" l="1"/>
  <c r="AS30" i="18"/>
  <c r="M32" i="18"/>
  <c r="N32" i="18" s="1"/>
  <c r="N30" i="18"/>
  <c r="I18" i="17"/>
  <c r="AT30" i="18" l="1"/>
  <c r="AS32" i="18"/>
  <c r="AT32" i="18" s="1"/>
</calcChain>
</file>

<file path=xl/sharedStrings.xml><?xml version="1.0" encoding="utf-8"?>
<sst xmlns="http://schemas.openxmlformats.org/spreadsheetml/2006/main" count="261" uniqueCount="96">
  <si>
    <t>% выполнения</t>
  </si>
  <si>
    <t>ПОКАЗАТЕЛИ</t>
  </si>
  <si>
    <t>выполнения бюджетов Ковернинского района</t>
  </si>
  <si>
    <t>ДОХОДЫ</t>
  </si>
  <si>
    <t>Наименование</t>
  </si>
  <si>
    <t>РАСХОДЫ</t>
  </si>
  <si>
    <t>администраций</t>
  </si>
  <si>
    <t>Районный бюджет</t>
  </si>
  <si>
    <t>Поселения</t>
  </si>
  <si>
    <t>Б.Мостовский</t>
  </si>
  <si>
    <t>Гавриловский</t>
  </si>
  <si>
    <t>Горевский</t>
  </si>
  <si>
    <t>Скоробогатовский</t>
  </si>
  <si>
    <t>Хохломский</t>
  </si>
  <si>
    <t>п.Ковернино</t>
  </si>
  <si>
    <t xml:space="preserve">Начальник финансового управления </t>
  </si>
  <si>
    <t xml:space="preserve">            В.Н.Соколова</t>
  </si>
  <si>
    <t>Профицит (+),           дефицит (-)</t>
  </si>
  <si>
    <t>назначено по бюджету на 2018 год</t>
  </si>
  <si>
    <t>план на 2018 год</t>
  </si>
  <si>
    <r>
      <t xml:space="preserve">В С Е Г О                                    </t>
    </r>
    <r>
      <rPr>
        <b/>
        <sz val="9"/>
        <rFont val="Times New Roman"/>
        <family val="1"/>
        <charset val="204"/>
      </rPr>
      <t xml:space="preserve"> с внутренними оборотами</t>
    </r>
  </si>
  <si>
    <t>за январь - сентября 2018 г.</t>
  </si>
  <si>
    <t>выполнено на 01.10.2018 г.</t>
  </si>
  <si>
    <t xml:space="preserve">факт на 01.10.2018г. </t>
  </si>
  <si>
    <t xml:space="preserve">   Основные показатели исполнения бюджета муниципального района и бюджетов поселений Ковернинского муниципального района за январь-сентябрь 2018 год.</t>
  </si>
  <si>
    <t>Бюджет          поселения             сельсовет</t>
  </si>
  <si>
    <t>НДФЛ</t>
  </si>
  <si>
    <t>Налоги на совокупный доход</t>
  </si>
  <si>
    <t>Налог на имущество физических лиц</t>
  </si>
  <si>
    <t>Земельный налог</t>
  </si>
  <si>
    <t>Госпошлина</t>
  </si>
  <si>
    <t>Арендная плата за земли</t>
  </si>
  <si>
    <t>план</t>
  </si>
  <si>
    <t>факт за 9 мес</t>
  </si>
  <si>
    <t>% к плану</t>
  </si>
  <si>
    <t>год</t>
  </si>
  <si>
    <t>9 мес.</t>
  </si>
  <si>
    <t>Большемостовский</t>
  </si>
  <si>
    <t>р.п.Ковернино</t>
  </si>
  <si>
    <t>ИТОГО</t>
  </si>
  <si>
    <t>Муниципальный район</t>
  </si>
  <si>
    <t>Всего</t>
  </si>
  <si>
    <t>Внутренние обороты</t>
  </si>
  <si>
    <t>Консолидир. Бюджет</t>
  </si>
  <si>
    <t>Бюджет поселения</t>
  </si>
  <si>
    <t>Продажа земли</t>
  </si>
  <si>
    <t>Акцизы на нефтепродукты</t>
  </si>
  <si>
    <t>Прочие доходы</t>
  </si>
  <si>
    <t>Налоговые и неналоговые доходы - итого</t>
  </si>
  <si>
    <t xml:space="preserve">Безвозмездные перечисления </t>
  </si>
  <si>
    <t xml:space="preserve">Всего доходов </t>
  </si>
  <si>
    <t xml:space="preserve">план </t>
  </si>
  <si>
    <t>Начальник финансового управления                                                                                                                                                                          В.Н.Соколова</t>
  </si>
  <si>
    <t>Лебедева         2-15-68</t>
  </si>
  <si>
    <t>Новожилова</t>
  </si>
  <si>
    <t>2-15-68</t>
  </si>
  <si>
    <t>Исполнение консолидированного бюджета за 9 месяцев  2018 года</t>
  </si>
  <si>
    <t>тыс.руб.</t>
  </si>
  <si>
    <t>Бюджет</t>
  </si>
  <si>
    <t>Раздел</t>
  </si>
  <si>
    <t>План на 2018 год</t>
  </si>
  <si>
    <t>Исполнено на 01.10.2018</t>
  </si>
  <si>
    <t>% исполнения  к плану</t>
  </si>
  <si>
    <t>Бюджет Большемостовского сельсовета Ковернинского муниципального района Нижегородской области</t>
  </si>
  <si>
    <t>Общегосударственные вопросы</t>
  </si>
  <si>
    <t>01</t>
  </si>
  <si>
    <t>Национальная оборона</t>
  </si>
  <si>
    <t>02</t>
  </si>
  <si>
    <t>Национальная безопасность и правоохранительная деятельность</t>
  </si>
  <si>
    <t>03</t>
  </si>
  <si>
    <t>Национальная экономика</t>
  </si>
  <si>
    <t>04</t>
  </si>
  <si>
    <t>Жилищно-коммунальное хозяйство</t>
  </si>
  <si>
    <t>05</t>
  </si>
  <si>
    <t>Культура и кинематография</t>
  </si>
  <si>
    <t>08</t>
  </si>
  <si>
    <t>Социальная политика</t>
  </si>
  <si>
    <t>10</t>
  </si>
  <si>
    <t>Физическая культура и спорт</t>
  </si>
  <si>
    <t>11</t>
  </si>
  <si>
    <t>Бюджет Гавриловского сельсовета Ковернинского муниципального района Нижегородской области</t>
  </si>
  <si>
    <t>Бюджет Горевского сельсовета Ковернинского муниципального района Нижегородской области</t>
  </si>
  <si>
    <t>Бюджет Скоробогатовского сельсовета Ковернинского муниципального района Нижегородской области</t>
  </si>
  <si>
    <t>Бюджет Хохломского сельсовета Ковернинского муниципального района Нижегородской области</t>
  </si>
  <si>
    <t>Бюджет городского поселения рабочий поселок Ковернино Ковернинского муниципального района Нижегородской области</t>
  </si>
  <si>
    <t>Бюджет Ковернинского муниципального района Нижегородской области</t>
  </si>
  <si>
    <t>Охрана окружающей среды</t>
  </si>
  <si>
    <t>06</t>
  </si>
  <si>
    <t>Образование</t>
  </si>
  <si>
    <t>07</t>
  </si>
  <si>
    <t>Средства массовой информации</t>
  </si>
  <si>
    <t>12</t>
  </si>
  <si>
    <t>Обслуживание государственного муниципального долга</t>
  </si>
  <si>
    <t>13</t>
  </si>
  <si>
    <t>Итого</t>
  </si>
  <si>
    <t>Дефицит (профицит)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</si>
</sst>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"/>
    <numFmt numFmtId="165" formatCode="#,##0.0_р_."/>
    <numFmt numFmtId="166" formatCode="0.0%"/>
    <numFmt numFmtId="167" formatCode="0.0"/>
  </numFmts>
  <fonts count="20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Arial"/>
    </font>
    <font>
      <b/>
      <sz val="11.5"/>
      <name val="Times New Roman"/>
      <family val="1"/>
      <charset val="204"/>
    </font>
    <font>
      <sz val="11.5"/>
      <name val="Arial"/>
      <family val="2"/>
      <charset val="204"/>
    </font>
    <font>
      <b/>
      <sz val="10"/>
      <name val="Arial"/>
      <family val="2"/>
      <charset val="204"/>
    </font>
    <font>
      <sz val="9.5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Arial"/>
      <charset val="204"/>
    </font>
    <font>
      <b/>
      <sz val="8"/>
      <name val="Times New Roman"/>
      <family val="1"/>
      <charset val="204"/>
    </font>
    <font>
      <b/>
      <sz val="8"/>
      <color rgb="FFFF0000"/>
      <name val="Times New Roman"/>
      <family val="1"/>
      <charset val="204"/>
    </font>
    <font>
      <sz val="8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7" fillId="0" borderId="0"/>
    <xf numFmtId="0" fontId="16" fillId="0" borderId="0"/>
  </cellStyleXfs>
  <cellXfs count="142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3" fillId="0" borderId="12" xfId="0" applyFont="1" applyBorder="1" applyAlignment="1">
      <alignment wrapText="1"/>
    </xf>
    <xf numFmtId="0" fontId="3" fillId="0" borderId="15" xfId="0" applyFont="1" applyBorder="1" applyAlignment="1">
      <alignment wrapText="1"/>
    </xf>
    <xf numFmtId="165" fontId="4" fillId="0" borderId="18" xfId="0" applyNumberFormat="1" applyFont="1" applyBorder="1" applyAlignment="1">
      <alignment horizontal="center"/>
    </xf>
    <xf numFmtId="165" fontId="4" fillId="0" borderId="7" xfId="0" applyNumberFormat="1" applyFont="1" applyBorder="1" applyAlignment="1">
      <alignment horizontal="center"/>
    </xf>
    <xf numFmtId="166" fontId="4" fillId="0" borderId="7" xfId="0" applyNumberFormat="1" applyFont="1" applyBorder="1" applyAlignment="1">
      <alignment horizontal="center"/>
    </xf>
    <xf numFmtId="0" fontId="4" fillId="0" borderId="7" xfId="0" applyFont="1" applyBorder="1"/>
    <xf numFmtId="164" fontId="4" fillId="0" borderId="7" xfId="0" applyNumberFormat="1" applyFont="1" applyBorder="1" applyAlignment="1">
      <alignment horizontal="center"/>
    </xf>
    <xf numFmtId="166" fontId="4" fillId="0" borderId="17" xfId="0" applyNumberFormat="1" applyFont="1" applyBorder="1" applyAlignment="1">
      <alignment horizontal="center"/>
    </xf>
    <xf numFmtId="164" fontId="4" fillId="0" borderId="19" xfId="0" applyNumberFormat="1" applyFont="1" applyBorder="1" applyAlignment="1">
      <alignment horizontal="center"/>
    </xf>
    <xf numFmtId="165" fontId="4" fillId="0" borderId="20" xfId="0" applyNumberFormat="1" applyFont="1" applyBorder="1" applyAlignment="1">
      <alignment horizontal="center"/>
    </xf>
    <xf numFmtId="165" fontId="4" fillId="0" borderId="6" xfId="0" applyNumberFormat="1" applyFont="1" applyBorder="1" applyAlignment="1">
      <alignment horizontal="center"/>
    </xf>
    <xf numFmtId="166" fontId="4" fillId="0" borderId="6" xfId="0" applyNumberFormat="1" applyFont="1" applyBorder="1" applyAlignment="1">
      <alignment horizontal="center"/>
    </xf>
    <xf numFmtId="0" fontId="4" fillId="0" borderId="6" xfId="0" applyFont="1" applyBorder="1" applyAlignment="1">
      <alignment wrapText="1"/>
    </xf>
    <xf numFmtId="165" fontId="4" fillId="0" borderId="6" xfId="0" applyNumberFormat="1" applyFont="1" applyBorder="1" applyAlignment="1"/>
    <xf numFmtId="166" fontId="4" fillId="0" borderId="8" xfId="0" applyNumberFormat="1" applyFont="1" applyBorder="1" applyAlignment="1">
      <alignment horizontal="center"/>
    </xf>
    <xf numFmtId="164" fontId="4" fillId="0" borderId="21" xfId="0" applyNumberFormat="1" applyFont="1" applyBorder="1" applyAlignment="1">
      <alignment horizontal="center"/>
    </xf>
    <xf numFmtId="165" fontId="5" fillId="0" borderId="20" xfId="0" applyNumberFormat="1" applyFont="1" applyBorder="1" applyAlignment="1">
      <alignment horizontal="center"/>
    </xf>
    <xf numFmtId="165" fontId="5" fillId="0" borderId="6" xfId="0" applyNumberFormat="1" applyFont="1" applyBorder="1" applyAlignment="1">
      <alignment horizontal="center"/>
    </xf>
    <xf numFmtId="166" fontId="5" fillId="0" borderId="6" xfId="0" applyNumberFormat="1" applyFont="1" applyBorder="1" applyAlignment="1">
      <alignment horizontal="center"/>
    </xf>
    <xf numFmtId="0" fontId="5" fillId="0" borderId="6" xfId="0" applyFont="1" applyBorder="1"/>
    <xf numFmtId="164" fontId="5" fillId="0" borderId="6" xfId="0" applyNumberFormat="1" applyFont="1" applyBorder="1" applyAlignment="1">
      <alignment horizontal="center"/>
    </xf>
    <xf numFmtId="166" fontId="5" fillId="0" borderId="8" xfId="0" applyNumberFormat="1" applyFont="1" applyBorder="1" applyAlignment="1">
      <alignment horizontal="center"/>
    </xf>
    <xf numFmtId="164" fontId="5" fillId="0" borderId="7" xfId="0" applyNumberFormat="1" applyFont="1" applyBorder="1" applyAlignment="1">
      <alignment horizontal="center"/>
    </xf>
    <xf numFmtId="164" fontId="5" fillId="0" borderId="21" xfId="0" applyNumberFormat="1" applyFont="1" applyBorder="1" applyAlignment="1">
      <alignment horizontal="center"/>
    </xf>
    <xf numFmtId="165" fontId="5" fillId="0" borderId="22" xfId="0" applyNumberFormat="1" applyFont="1" applyBorder="1" applyAlignment="1">
      <alignment horizontal="center"/>
    </xf>
    <xf numFmtId="165" fontId="5" fillId="0" borderId="9" xfId="0" applyNumberFormat="1" applyFont="1" applyBorder="1" applyAlignment="1">
      <alignment horizontal="center"/>
    </xf>
    <xf numFmtId="166" fontId="5" fillId="0" borderId="9" xfId="0" applyNumberFormat="1" applyFont="1" applyBorder="1" applyAlignment="1">
      <alignment horizontal="center"/>
    </xf>
    <xf numFmtId="0" fontId="5" fillId="0" borderId="9" xfId="0" applyFont="1" applyBorder="1"/>
    <xf numFmtId="164" fontId="5" fillId="0" borderId="9" xfId="0" applyNumberFormat="1" applyFont="1" applyBorder="1" applyAlignment="1">
      <alignment horizontal="center"/>
    </xf>
    <xf numFmtId="166" fontId="5" fillId="0" borderId="23" xfId="0" applyNumberFormat="1" applyFont="1" applyBorder="1" applyAlignment="1">
      <alignment horizontal="center"/>
    </xf>
    <xf numFmtId="164" fontId="5" fillId="0" borderId="10" xfId="0" applyNumberFormat="1" applyFont="1" applyBorder="1" applyAlignment="1">
      <alignment horizontal="center"/>
    </xf>
    <xf numFmtId="164" fontId="5" fillId="0" borderId="24" xfId="0" applyNumberFormat="1" applyFont="1" applyBorder="1" applyAlignment="1">
      <alignment horizontal="center"/>
    </xf>
    <xf numFmtId="164" fontId="4" fillId="0" borderId="25" xfId="0" applyNumberFormat="1" applyFont="1" applyBorder="1" applyAlignment="1">
      <alignment horizontal="center"/>
    </xf>
    <xf numFmtId="165" fontId="4" fillId="0" borderId="26" xfId="0" applyNumberFormat="1" applyFont="1" applyBorder="1" applyAlignment="1">
      <alignment horizontal="center"/>
    </xf>
    <xf numFmtId="166" fontId="4" fillId="0" borderId="26" xfId="0" applyNumberFormat="1" applyFont="1" applyBorder="1" applyAlignment="1">
      <alignment horizontal="center"/>
    </xf>
    <xf numFmtId="0" fontId="3" fillId="0" borderId="26" xfId="0" applyFont="1" applyBorder="1" applyAlignment="1">
      <alignment wrapText="1"/>
    </xf>
    <xf numFmtId="164" fontId="4" fillId="0" borderId="26" xfId="0" applyNumberFormat="1" applyFont="1" applyBorder="1" applyAlignment="1">
      <alignment horizontal="center"/>
    </xf>
    <xf numFmtId="166" fontId="4" fillId="0" borderId="27" xfId="0" applyNumberFormat="1" applyFont="1" applyBorder="1" applyAlignment="1">
      <alignment horizontal="center"/>
    </xf>
    <xf numFmtId="164" fontId="4" fillId="0" borderId="28" xfId="0" applyNumberFormat="1" applyFont="1" applyBorder="1" applyAlignment="1">
      <alignment horizont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1" fillId="0" borderId="0" xfId="0" applyFont="1" applyAlignment="1"/>
    <xf numFmtId="0" fontId="1" fillId="0" borderId="0" xfId="1" applyFont="1"/>
    <xf numFmtId="0" fontId="1" fillId="0" borderId="0" xfId="1" applyFont="1" applyAlignment="1">
      <alignment wrapText="1"/>
    </xf>
    <xf numFmtId="0" fontId="1" fillId="0" borderId="6" xfId="1" applyFont="1" applyBorder="1" applyAlignment="1">
      <alignment horizontal="center" vertical="justify" wrapText="1"/>
    </xf>
    <xf numFmtId="0" fontId="1" fillId="0" borderId="30" xfId="1" applyFont="1" applyBorder="1" applyAlignment="1">
      <alignment horizontal="center" vertical="center" wrapText="1"/>
    </xf>
    <xf numFmtId="0" fontId="1" fillId="0" borderId="8" xfId="1" applyFont="1" applyBorder="1" applyAlignment="1">
      <alignment horizontal="center" vertical="center" wrapText="1"/>
    </xf>
    <xf numFmtId="0" fontId="1" fillId="0" borderId="6" xfId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left" wrapText="1"/>
    </xf>
    <xf numFmtId="0" fontId="1" fillId="0" borderId="29" xfId="1" applyFont="1" applyBorder="1" applyAlignment="1">
      <alignment horizontal="left" wrapText="1"/>
    </xf>
    <xf numFmtId="164" fontId="1" fillId="0" borderId="6" xfId="1" applyNumberFormat="1" applyFont="1" applyBorder="1" applyAlignment="1">
      <alignment horizontal="right" vertical="center"/>
    </xf>
    <xf numFmtId="164" fontId="3" fillId="0" borderId="6" xfId="1" applyNumberFormat="1" applyFont="1" applyBorder="1" applyAlignment="1">
      <alignment horizontal="right" vertical="center"/>
    </xf>
    <xf numFmtId="164" fontId="12" fillId="0" borderId="30" xfId="1" applyNumberFormat="1" applyFont="1" applyBorder="1" applyAlignment="1">
      <alignment horizontal="right" vertical="center"/>
    </xf>
    <xf numFmtId="164" fontId="12" fillId="0" borderId="0" xfId="1" applyNumberFormat="1" applyFont="1" applyAlignment="1">
      <alignment horizontal="right" vertical="center"/>
    </xf>
    <xf numFmtId="0" fontId="1" fillId="0" borderId="6" xfId="1" applyFont="1" applyBorder="1" applyAlignment="1">
      <alignment horizontal="left" wrapText="1"/>
    </xf>
    <xf numFmtId="0" fontId="1" fillId="0" borderId="6" xfId="1" applyFont="1" applyBorder="1" applyAlignment="1">
      <alignment horizontal="left"/>
    </xf>
    <xf numFmtId="0" fontId="1" fillId="0" borderId="8" xfId="1" applyFont="1" applyBorder="1" applyAlignment="1">
      <alignment horizontal="left" wrapText="1"/>
    </xf>
    <xf numFmtId="0" fontId="1" fillId="0" borderId="30" xfId="1" applyFont="1" applyBorder="1" applyAlignment="1">
      <alignment horizontal="left"/>
    </xf>
    <xf numFmtId="164" fontId="3" fillId="0" borderId="0" xfId="1" applyNumberFormat="1" applyFont="1" applyAlignment="1">
      <alignment horizontal="right" vertical="center"/>
    </xf>
    <xf numFmtId="0" fontId="3" fillId="0" borderId="23" xfId="1" applyFont="1" applyBorder="1" applyAlignment="1">
      <alignment horizontal="left" vertical="center" wrapText="1"/>
    </xf>
    <xf numFmtId="0" fontId="3" fillId="0" borderId="31" xfId="1" applyFont="1" applyBorder="1" applyAlignment="1">
      <alignment horizontal="left"/>
    </xf>
    <xf numFmtId="164" fontId="3" fillId="0" borderId="9" xfId="1" applyNumberFormat="1" applyFont="1" applyBorder="1" applyAlignment="1">
      <alignment horizontal="right" vertical="center"/>
    </xf>
    <xf numFmtId="164" fontId="13" fillId="0" borderId="31" xfId="1" applyNumberFormat="1" applyFont="1" applyBorder="1" applyAlignment="1">
      <alignment horizontal="right" vertical="center"/>
    </xf>
    <xf numFmtId="164" fontId="13" fillId="0" borderId="0" xfId="1" applyNumberFormat="1" applyFont="1" applyAlignment="1">
      <alignment horizontal="right" vertical="center"/>
    </xf>
    <xf numFmtId="0" fontId="3" fillId="0" borderId="6" xfId="1" applyFont="1" applyBorder="1" applyAlignment="1">
      <alignment horizontal="left"/>
    </xf>
    <xf numFmtId="164" fontId="12" fillId="0" borderId="6" xfId="1" applyNumberFormat="1" applyFont="1" applyBorder="1" applyAlignment="1">
      <alignment horizontal="right" vertical="center"/>
    </xf>
    <xf numFmtId="164" fontId="13" fillId="0" borderId="6" xfId="1" applyNumberFormat="1" applyFont="1" applyBorder="1" applyAlignment="1">
      <alignment horizontal="right" vertical="center"/>
    </xf>
    <xf numFmtId="0" fontId="14" fillId="0" borderId="6" xfId="1" applyFont="1" applyBorder="1" applyAlignment="1">
      <alignment horizontal="left" wrapText="1"/>
    </xf>
    <xf numFmtId="0" fontId="3" fillId="0" borderId="6" xfId="1" applyFont="1" applyBorder="1" applyAlignment="1">
      <alignment horizontal="left" wrapText="1"/>
    </xf>
    <xf numFmtId="164" fontId="3" fillId="0" borderId="32" xfId="1" applyNumberFormat="1" applyFont="1" applyBorder="1" applyAlignment="1">
      <alignment horizontal="right" vertical="center"/>
    </xf>
    <xf numFmtId="0" fontId="1" fillId="0" borderId="0" xfId="1" applyFont="1" applyAlignment="1">
      <alignment horizontal="center" vertical="center"/>
    </xf>
    <xf numFmtId="0" fontId="1" fillId="0" borderId="6" xfId="1" applyFont="1" applyBorder="1" applyAlignment="1">
      <alignment horizontal="center" vertical="justify"/>
    </xf>
    <xf numFmtId="0" fontId="1" fillId="0" borderId="0" xfId="1" applyFont="1" applyAlignment="1">
      <alignment horizontal="center" vertical="center" wrapText="1"/>
    </xf>
    <xf numFmtId="0" fontId="11" fillId="0" borderId="6" xfId="1" applyFont="1" applyBorder="1" applyAlignment="1">
      <alignment horizontal="left" wrapText="1"/>
    </xf>
    <xf numFmtId="0" fontId="3" fillId="0" borderId="6" xfId="1" applyFont="1" applyBorder="1" applyAlignment="1">
      <alignment horizontal="left" vertical="center" wrapText="1"/>
    </xf>
    <xf numFmtId="0" fontId="1" fillId="0" borderId="6" xfId="1" applyFont="1" applyBorder="1"/>
    <xf numFmtId="0" fontId="15" fillId="0" borderId="6" xfId="1" applyFont="1" applyBorder="1" applyAlignment="1">
      <alignment horizontal="left" wrapText="1"/>
    </xf>
    <xf numFmtId="0" fontId="1" fillId="0" borderId="0" xfId="1" applyFont="1" applyAlignment="1">
      <alignment horizontal="left" wrapText="1"/>
    </xf>
    <xf numFmtId="0" fontId="1" fillId="0" borderId="0" xfId="1" applyFont="1" applyAlignment="1">
      <alignment horizontal="left"/>
    </xf>
    <xf numFmtId="0" fontId="1" fillId="0" borderId="0" xfId="1" applyFont="1" applyBorder="1" applyAlignment="1">
      <alignment horizontal="left" wrapText="1"/>
    </xf>
    <xf numFmtId="167" fontId="1" fillId="0" borderId="0" xfId="1" applyNumberFormat="1" applyFont="1"/>
    <xf numFmtId="0" fontId="8" fillId="0" borderId="0" xfId="1" applyFont="1" applyAlignment="1">
      <alignment horizontal="left" vertical="center" wrapText="1"/>
    </xf>
    <xf numFmtId="0" fontId="9" fillId="0" borderId="0" xfId="1" applyFont="1" applyAlignment="1">
      <alignment horizontal="left" vertical="center" wrapText="1"/>
    </xf>
    <xf numFmtId="0" fontId="9" fillId="0" borderId="0" xfId="1" applyFont="1" applyAlignment="1">
      <alignment wrapText="1"/>
    </xf>
    <xf numFmtId="0" fontId="1" fillId="0" borderId="9" xfId="1" applyFont="1" applyBorder="1" applyAlignment="1">
      <alignment horizontal="center" vertical="justify" wrapText="1"/>
    </xf>
    <xf numFmtId="0" fontId="1" fillId="0" borderId="7" xfId="1" applyFont="1" applyBorder="1" applyAlignment="1">
      <alignment horizontal="center" vertical="justify" wrapText="1"/>
    </xf>
    <xf numFmtId="0" fontId="3" fillId="0" borderId="8" xfId="1" applyFont="1" applyBorder="1" applyAlignment="1">
      <alignment horizontal="center" vertical="center" wrapText="1"/>
    </xf>
    <xf numFmtId="0" fontId="3" fillId="0" borderId="29" xfId="1" applyFont="1" applyBorder="1" applyAlignment="1">
      <alignment horizontal="center" vertical="center" wrapText="1"/>
    </xf>
    <xf numFmtId="0" fontId="10" fillId="0" borderId="29" xfId="1" applyFont="1" applyBorder="1" applyAlignment="1">
      <alignment horizontal="center" vertical="center" wrapText="1"/>
    </xf>
    <xf numFmtId="0" fontId="3" fillId="0" borderId="30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1" fillId="0" borderId="33" xfId="1" applyFont="1" applyBorder="1" applyAlignment="1">
      <alignment horizontal="left"/>
    </xf>
    <xf numFmtId="0" fontId="7" fillId="0" borderId="33" xfId="1" applyBorder="1" applyAlignment="1"/>
    <xf numFmtId="0" fontId="1" fillId="0" borderId="0" xfId="1" applyFont="1" applyAlignment="1">
      <alignment wrapText="1"/>
    </xf>
    <xf numFmtId="0" fontId="7" fillId="0" borderId="0" xfId="1" applyAlignment="1"/>
    <xf numFmtId="0" fontId="10" fillId="0" borderId="30" xfId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1" fillId="0" borderId="0" xfId="0" applyFont="1" applyAlignment="1"/>
    <xf numFmtId="0" fontId="2" fillId="0" borderId="0" xfId="0" applyFont="1" applyAlignment="1">
      <alignment horizontal="center"/>
    </xf>
    <xf numFmtId="0" fontId="1" fillId="0" borderId="4" xfId="0" applyFont="1" applyBorder="1" applyAlignment="1"/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0" fillId="0" borderId="0" xfId="0" applyAlignment="1"/>
    <xf numFmtId="0" fontId="0" fillId="0" borderId="0" xfId="0" applyAlignment="1">
      <alignment horizontal="center"/>
    </xf>
    <xf numFmtId="0" fontId="15" fillId="0" borderId="0" xfId="2" applyFont="1"/>
    <xf numFmtId="0" fontId="15" fillId="0" borderId="0" xfId="2" applyFont="1" applyAlignment="1">
      <alignment horizontal="center"/>
    </xf>
    <xf numFmtId="0" fontId="15" fillId="0" borderId="0" xfId="2" applyFont="1" applyAlignment="1">
      <alignment horizontal="right" vertical="center"/>
    </xf>
    <xf numFmtId="0" fontId="17" fillId="0" borderId="0" xfId="2" applyFont="1" applyAlignment="1">
      <alignment horizontal="center" vertical="top" wrapText="1"/>
    </xf>
    <xf numFmtId="0" fontId="15" fillId="0" borderId="0" xfId="2" applyFont="1" applyAlignment="1">
      <alignment wrapText="1"/>
    </xf>
    <xf numFmtId="0" fontId="15" fillId="0" borderId="0" xfId="2" applyFont="1" applyAlignment="1">
      <alignment horizontal="center" wrapText="1"/>
    </xf>
    <xf numFmtId="0" fontId="15" fillId="0" borderId="0" xfId="2" applyFont="1" applyAlignment="1">
      <alignment horizontal="right" vertical="center" wrapText="1"/>
    </xf>
    <xf numFmtId="49" fontId="17" fillId="0" borderId="6" xfId="2" applyNumberFormat="1" applyFont="1" applyBorder="1" applyAlignment="1">
      <alignment horizontal="center" vertical="center" wrapText="1"/>
    </xf>
    <xf numFmtId="0" fontId="17" fillId="0" borderId="6" xfId="2" applyFont="1" applyBorder="1" applyAlignment="1">
      <alignment horizontal="center" vertical="center" wrapText="1"/>
    </xf>
    <xf numFmtId="49" fontId="17" fillId="0" borderId="6" xfId="2" applyNumberFormat="1" applyFont="1" applyBorder="1" applyAlignment="1">
      <alignment horizontal="left" vertical="center" wrapText="1"/>
    </xf>
    <xf numFmtId="49" fontId="17" fillId="0" borderId="6" xfId="2" applyNumberFormat="1" applyFont="1" applyBorder="1" applyAlignment="1" applyProtection="1">
      <alignment horizontal="center" vertical="center" wrapText="1"/>
    </xf>
    <xf numFmtId="164" fontId="17" fillId="0" borderId="6" xfId="2" applyNumberFormat="1" applyFont="1" applyBorder="1" applyAlignment="1" applyProtection="1">
      <alignment horizontal="right" vertical="center" wrapText="1"/>
    </xf>
    <xf numFmtId="167" fontId="17" fillId="0" borderId="6" xfId="2" applyNumberFormat="1" applyFont="1" applyBorder="1" applyAlignment="1">
      <alignment horizontal="right" vertical="center"/>
    </xf>
    <xf numFmtId="49" fontId="15" fillId="0" borderId="6" xfId="2" applyNumberFormat="1" applyFont="1" applyBorder="1" applyAlignment="1">
      <alignment horizontal="left" vertical="center" wrapText="1"/>
    </xf>
    <xf numFmtId="49" fontId="15" fillId="0" borderId="6" xfId="2" applyNumberFormat="1" applyFont="1" applyBorder="1" applyAlignment="1" applyProtection="1">
      <alignment horizontal="center" vertical="center" wrapText="1"/>
    </xf>
    <xf numFmtId="164" fontId="15" fillId="0" borderId="6" xfId="2" applyNumberFormat="1" applyFont="1" applyBorder="1" applyAlignment="1" applyProtection="1">
      <alignment horizontal="right" vertical="center" wrapText="1"/>
    </xf>
    <xf numFmtId="167" fontId="15" fillId="0" borderId="6" xfId="2" applyNumberFormat="1" applyFont="1" applyBorder="1" applyAlignment="1">
      <alignment horizontal="right" vertical="center"/>
    </xf>
    <xf numFmtId="49" fontId="15" fillId="0" borderId="6" xfId="2" applyNumberFormat="1" applyFont="1" applyFill="1" applyBorder="1" applyAlignment="1">
      <alignment horizontal="left" vertical="center" wrapText="1"/>
    </xf>
    <xf numFmtId="164" fontId="15" fillId="0" borderId="0" xfId="2" applyNumberFormat="1" applyFont="1"/>
    <xf numFmtId="49" fontId="17" fillId="0" borderId="6" xfId="2" applyNumberFormat="1" applyFont="1" applyBorder="1" applyAlignment="1">
      <alignment horizontal="left"/>
    </xf>
    <xf numFmtId="49" fontId="17" fillId="0" borderId="6" xfId="2" applyNumberFormat="1" applyFont="1" applyBorder="1" applyAlignment="1">
      <alignment horizontal="center"/>
    </xf>
    <xf numFmtId="164" fontId="17" fillId="0" borderId="6" xfId="2" applyNumberFormat="1" applyFont="1" applyBorder="1" applyAlignment="1" applyProtection="1">
      <alignment horizontal="right"/>
    </xf>
    <xf numFmtId="49" fontId="18" fillId="0" borderId="6" xfId="2" applyNumberFormat="1" applyFont="1" applyBorder="1" applyAlignment="1">
      <alignment horizontal="left" vertical="center" wrapText="1"/>
    </xf>
    <xf numFmtId="0" fontId="19" fillId="0" borderId="6" xfId="2" applyFont="1" applyBorder="1" applyAlignment="1">
      <alignment horizontal="center"/>
    </xf>
    <xf numFmtId="164" fontId="18" fillId="0" borderId="6" xfId="2" applyNumberFormat="1" applyFont="1" applyFill="1" applyBorder="1"/>
    <xf numFmtId="164" fontId="18" fillId="0" borderId="6" xfId="2" applyNumberFormat="1" applyFont="1" applyBorder="1" applyAlignment="1">
      <alignment horizontal="right" vertical="center"/>
    </xf>
    <xf numFmtId="164" fontId="15" fillId="0" borderId="0" xfId="2" applyNumberFormat="1" applyFont="1" applyAlignment="1">
      <alignment horizontal="right" vertical="center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2:H73"/>
  <sheetViews>
    <sheetView showGridLines="0" tabSelected="1" topLeftCell="A49" zoomScaleNormal="100" workbookViewId="0">
      <selection activeCell="I64" sqref="I64"/>
    </sheetView>
  </sheetViews>
  <sheetFormatPr defaultRowHeight="11.25" outlineLevelRow="1" x14ac:dyDescent="0.2"/>
  <cols>
    <col min="1" max="1" width="48.7109375" style="115" customWidth="1"/>
    <col min="2" max="2" width="7.5703125" style="116" customWidth="1"/>
    <col min="3" max="3" width="10.28515625" style="117" customWidth="1"/>
    <col min="4" max="4" width="10.7109375" style="117" customWidth="1"/>
    <col min="5" max="5" width="8.7109375" style="117" customWidth="1"/>
    <col min="6" max="6" width="10.7109375" style="115" customWidth="1"/>
    <col min="7" max="7" width="10.42578125" style="115" customWidth="1"/>
    <col min="8" max="256" width="9.140625" style="115"/>
    <col min="257" max="257" width="48.7109375" style="115" customWidth="1"/>
    <col min="258" max="258" width="7.5703125" style="115" customWidth="1"/>
    <col min="259" max="259" width="10.28515625" style="115" customWidth="1"/>
    <col min="260" max="260" width="10.7109375" style="115" customWidth="1"/>
    <col min="261" max="261" width="8.7109375" style="115" customWidth="1"/>
    <col min="262" max="262" width="10.7109375" style="115" customWidth="1"/>
    <col min="263" max="263" width="10.42578125" style="115" customWidth="1"/>
    <col min="264" max="512" width="9.140625" style="115"/>
    <col min="513" max="513" width="48.7109375" style="115" customWidth="1"/>
    <col min="514" max="514" width="7.5703125" style="115" customWidth="1"/>
    <col min="515" max="515" width="10.28515625" style="115" customWidth="1"/>
    <col min="516" max="516" width="10.7109375" style="115" customWidth="1"/>
    <col min="517" max="517" width="8.7109375" style="115" customWidth="1"/>
    <col min="518" max="518" width="10.7109375" style="115" customWidth="1"/>
    <col min="519" max="519" width="10.42578125" style="115" customWidth="1"/>
    <col min="520" max="768" width="9.140625" style="115"/>
    <col min="769" max="769" width="48.7109375" style="115" customWidth="1"/>
    <col min="770" max="770" width="7.5703125" style="115" customWidth="1"/>
    <col min="771" max="771" width="10.28515625" style="115" customWidth="1"/>
    <col min="772" max="772" width="10.7109375" style="115" customWidth="1"/>
    <col min="773" max="773" width="8.7109375" style="115" customWidth="1"/>
    <col min="774" max="774" width="10.7109375" style="115" customWidth="1"/>
    <col min="775" max="775" width="10.42578125" style="115" customWidth="1"/>
    <col min="776" max="1024" width="9.140625" style="115"/>
    <col min="1025" max="1025" width="48.7109375" style="115" customWidth="1"/>
    <col min="1026" max="1026" width="7.5703125" style="115" customWidth="1"/>
    <col min="1027" max="1027" width="10.28515625" style="115" customWidth="1"/>
    <col min="1028" max="1028" width="10.7109375" style="115" customWidth="1"/>
    <col min="1029" max="1029" width="8.7109375" style="115" customWidth="1"/>
    <col min="1030" max="1030" width="10.7109375" style="115" customWidth="1"/>
    <col min="1031" max="1031" width="10.42578125" style="115" customWidth="1"/>
    <col min="1032" max="1280" width="9.140625" style="115"/>
    <col min="1281" max="1281" width="48.7109375" style="115" customWidth="1"/>
    <col min="1282" max="1282" width="7.5703125" style="115" customWidth="1"/>
    <col min="1283" max="1283" width="10.28515625" style="115" customWidth="1"/>
    <col min="1284" max="1284" width="10.7109375" style="115" customWidth="1"/>
    <col min="1285" max="1285" width="8.7109375" style="115" customWidth="1"/>
    <col min="1286" max="1286" width="10.7109375" style="115" customWidth="1"/>
    <col min="1287" max="1287" width="10.42578125" style="115" customWidth="1"/>
    <col min="1288" max="1536" width="9.140625" style="115"/>
    <col min="1537" max="1537" width="48.7109375" style="115" customWidth="1"/>
    <col min="1538" max="1538" width="7.5703125" style="115" customWidth="1"/>
    <col min="1539" max="1539" width="10.28515625" style="115" customWidth="1"/>
    <col min="1540" max="1540" width="10.7109375" style="115" customWidth="1"/>
    <col min="1541" max="1541" width="8.7109375" style="115" customWidth="1"/>
    <col min="1542" max="1542" width="10.7109375" style="115" customWidth="1"/>
    <col min="1543" max="1543" width="10.42578125" style="115" customWidth="1"/>
    <col min="1544" max="1792" width="9.140625" style="115"/>
    <col min="1793" max="1793" width="48.7109375" style="115" customWidth="1"/>
    <col min="1794" max="1794" width="7.5703125" style="115" customWidth="1"/>
    <col min="1795" max="1795" width="10.28515625" style="115" customWidth="1"/>
    <col min="1796" max="1796" width="10.7109375" style="115" customWidth="1"/>
    <col min="1797" max="1797" width="8.7109375" style="115" customWidth="1"/>
    <col min="1798" max="1798" width="10.7109375" style="115" customWidth="1"/>
    <col min="1799" max="1799" width="10.42578125" style="115" customWidth="1"/>
    <col min="1800" max="2048" width="9.140625" style="115"/>
    <col min="2049" max="2049" width="48.7109375" style="115" customWidth="1"/>
    <col min="2050" max="2050" width="7.5703125" style="115" customWidth="1"/>
    <col min="2051" max="2051" width="10.28515625" style="115" customWidth="1"/>
    <col min="2052" max="2052" width="10.7109375" style="115" customWidth="1"/>
    <col min="2053" max="2053" width="8.7109375" style="115" customWidth="1"/>
    <col min="2054" max="2054" width="10.7109375" style="115" customWidth="1"/>
    <col min="2055" max="2055" width="10.42578125" style="115" customWidth="1"/>
    <col min="2056" max="2304" width="9.140625" style="115"/>
    <col min="2305" max="2305" width="48.7109375" style="115" customWidth="1"/>
    <col min="2306" max="2306" width="7.5703125" style="115" customWidth="1"/>
    <col min="2307" max="2307" width="10.28515625" style="115" customWidth="1"/>
    <col min="2308" max="2308" width="10.7109375" style="115" customWidth="1"/>
    <col min="2309" max="2309" width="8.7109375" style="115" customWidth="1"/>
    <col min="2310" max="2310" width="10.7109375" style="115" customWidth="1"/>
    <col min="2311" max="2311" width="10.42578125" style="115" customWidth="1"/>
    <col min="2312" max="2560" width="9.140625" style="115"/>
    <col min="2561" max="2561" width="48.7109375" style="115" customWidth="1"/>
    <col min="2562" max="2562" width="7.5703125" style="115" customWidth="1"/>
    <col min="2563" max="2563" width="10.28515625" style="115" customWidth="1"/>
    <col min="2564" max="2564" width="10.7109375" style="115" customWidth="1"/>
    <col min="2565" max="2565" width="8.7109375" style="115" customWidth="1"/>
    <col min="2566" max="2566" width="10.7109375" style="115" customWidth="1"/>
    <col min="2567" max="2567" width="10.42578125" style="115" customWidth="1"/>
    <col min="2568" max="2816" width="9.140625" style="115"/>
    <col min="2817" max="2817" width="48.7109375" style="115" customWidth="1"/>
    <col min="2818" max="2818" width="7.5703125" style="115" customWidth="1"/>
    <col min="2819" max="2819" width="10.28515625" style="115" customWidth="1"/>
    <col min="2820" max="2820" width="10.7109375" style="115" customWidth="1"/>
    <col min="2821" max="2821" width="8.7109375" style="115" customWidth="1"/>
    <col min="2822" max="2822" width="10.7109375" style="115" customWidth="1"/>
    <col min="2823" max="2823" width="10.42578125" style="115" customWidth="1"/>
    <col min="2824" max="3072" width="9.140625" style="115"/>
    <col min="3073" max="3073" width="48.7109375" style="115" customWidth="1"/>
    <col min="3074" max="3074" width="7.5703125" style="115" customWidth="1"/>
    <col min="3075" max="3075" width="10.28515625" style="115" customWidth="1"/>
    <col min="3076" max="3076" width="10.7109375" style="115" customWidth="1"/>
    <col min="3077" max="3077" width="8.7109375" style="115" customWidth="1"/>
    <col min="3078" max="3078" width="10.7109375" style="115" customWidth="1"/>
    <col min="3079" max="3079" width="10.42578125" style="115" customWidth="1"/>
    <col min="3080" max="3328" width="9.140625" style="115"/>
    <col min="3329" max="3329" width="48.7109375" style="115" customWidth="1"/>
    <col min="3330" max="3330" width="7.5703125" style="115" customWidth="1"/>
    <col min="3331" max="3331" width="10.28515625" style="115" customWidth="1"/>
    <col min="3332" max="3332" width="10.7109375" style="115" customWidth="1"/>
    <col min="3333" max="3333" width="8.7109375" style="115" customWidth="1"/>
    <col min="3334" max="3334" width="10.7109375" style="115" customWidth="1"/>
    <col min="3335" max="3335" width="10.42578125" style="115" customWidth="1"/>
    <col min="3336" max="3584" width="9.140625" style="115"/>
    <col min="3585" max="3585" width="48.7109375" style="115" customWidth="1"/>
    <col min="3586" max="3586" width="7.5703125" style="115" customWidth="1"/>
    <col min="3587" max="3587" width="10.28515625" style="115" customWidth="1"/>
    <col min="3588" max="3588" width="10.7109375" style="115" customWidth="1"/>
    <col min="3589" max="3589" width="8.7109375" style="115" customWidth="1"/>
    <col min="3590" max="3590" width="10.7109375" style="115" customWidth="1"/>
    <col min="3591" max="3591" width="10.42578125" style="115" customWidth="1"/>
    <col min="3592" max="3840" width="9.140625" style="115"/>
    <col min="3841" max="3841" width="48.7109375" style="115" customWidth="1"/>
    <col min="3842" max="3842" width="7.5703125" style="115" customWidth="1"/>
    <col min="3843" max="3843" width="10.28515625" style="115" customWidth="1"/>
    <col min="3844" max="3844" width="10.7109375" style="115" customWidth="1"/>
    <col min="3845" max="3845" width="8.7109375" style="115" customWidth="1"/>
    <col min="3846" max="3846" width="10.7109375" style="115" customWidth="1"/>
    <col min="3847" max="3847" width="10.42578125" style="115" customWidth="1"/>
    <col min="3848" max="4096" width="9.140625" style="115"/>
    <col min="4097" max="4097" width="48.7109375" style="115" customWidth="1"/>
    <col min="4098" max="4098" width="7.5703125" style="115" customWidth="1"/>
    <col min="4099" max="4099" width="10.28515625" style="115" customWidth="1"/>
    <col min="4100" max="4100" width="10.7109375" style="115" customWidth="1"/>
    <col min="4101" max="4101" width="8.7109375" style="115" customWidth="1"/>
    <col min="4102" max="4102" width="10.7109375" style="115" customWidth="1"/>
    <col min="4103" max="4103" width="10.42578125" style="115" customWidth="1"/>
    <col min="4104" max="4352" width="9.140625" style="115"/>
    <col min="4353" max="4353" width="48.7109375" style="115" customWidth="1"/>
    <col min="4354" max="4354" width="7.5703125" style="115" customWidth="1"/>
    <col min="4355" max="4355" width="10.28515625" style="115" customWidth="1"/>
    <col min="4356" max="4356" width="10.7109375" style="115" customWidth="1"/>
    <col min="4357" max="4357" width="8.7109375" style="115" customWidth="1"/>
    <col min="4358" max="4358" width="10.7109375" style="115" customWidth="1"/>
    <col min="4359" max="4359" width="10.42578125" style="115" customWidth="1"/>
    <col min="4360" max="4608" width="9.140625" style="115"/>
    <col min="4609" max="4609" width="48.7109375" style="115" customWidth="1"/>
    <col min="4610" max="4610" width="7.5703125" style="115" customWidth="1"/>
    <col min="4611" max="4611" width="10.28515625" style="115" customWidth="1"/>
    <col min="4612" max="4612" width="10.7109375" style="115" customWidth="1"/>
    <col min="4613" max="4613" width="8.7109375" style="115" customWidth="1"/>
    <col min="4614" max="4614" width="10.7109375" style="115" customWidth="1"/>
    <col min="4615" max="4615" width="10.42578125" style="115" customWidth="1"/>
    <col min="4616" max="4864" width="9.140625" style="115"/>
    <col min="4865" max="4865" width="48.7109375" style="115" customWidth="1"/>
    <col min="4866" max="4866" width="7.5703125" style="115" customWidth="1"/>
    <col min="4867" max="4867" width="10.28515625" style="115" customWidth="1"/>
    <col min="4868" max="4868" width="10.7109375" style="115" customWidth="1"/>
    <col min="4869" max="4869" width="8.7109375" style="115" customWidth="1"/>
    <col min="4870" max="4870" width="10.7109375" style="115" customWidth="1"/>
    <col min="4871" max="4871" width="10.42578125" style="115" customWidth="1"/>
    <col min="4872" max="5120" width="9.140625" style="115"/>
    <col min="5121" max="5121" width="48.7109375" style="115" customWidth="1"/>
    <col min="5122" max="5122" width="7.5703125" style="115" customWidth="1"/>
    <col min="5123" max="5123" width="10.28515625" style="115" customWidth="1"/>
    <col min="5124" max="5124" width="10.7109375" style="115" customWidth="1"/>
    <col min="5125" max="5125" width="8.7109375" style="115" customWidth="1"/>
    <col min="5126" max="5126" width="10.7109375" style="115" customWidth="1"/>
    <col min="5127" max="5127" width="10.42578125" style="115" customWidth="1"/>
    <col min="5128" max="5376" width="9.140625" style="115"/>
    <col min="5377" max="5377" width="48.7109375" style="115" customWidth="1"/>
    <col min="5378" max="5378" width="7.5703125" style="115" customWidth="1"/>
    <col min="5379" max="5379" width="10.28515625" style="115" customWidth="1"/>
    <col min="5380" max="5380" width="10.7109375" style="115" customWidth="1"/>
    <col min="5381" max="5381" width="8.7109375" style="115" customWidth="1"/>
    <col min="5382" max="5382" width="10.7109375" style="115" customWidth="1"/>
    <col min="5383" max="5383" width="10.42578125" style="115" customWidth="1"/>
    <col min="5384" max="5632" width="9.140625" style="115"/>
    <col min="5633" max="5633" width="48.7109375" style="115" customWidth="1"/>
    <col min="5634" max="5634" width="7.5703125" style="115" customWidth="1"/>
    <col min="5635" max="5635" width="10.28515625" style="115" customWidth="1"/>
    <col min="5636" max="5636" width="10.7109375" style="115" customWidth="1"/>
    <col min="5637" max="5637" width="8.7109375" style="115" customWidth="1"/>
    <col min="5638" max="5638" width="10.7109375" style="115" customWidth="1"/>
    <col min="5639" max="5639" width="10.42578125" style="115" customWidth="1"/>
    <col min="5640" max="5888" width="9.140625" style="115"/>
    <col min="5889" max="5889" width="48.7109375" style="115" customWidth="1"/>
    <col min="5890" max="5890" width="7.5703125" style="115" customWidth="1"/>
    <col min="5891" max="5891" width="10.28515625" style="115" customWidth="1"/>
    <col min="5892" max="5892" width="10.7109375" style="115" customWidth="1"/>
    <col min="5893" max="5893" width="8.7109375" style="115" customWidth="1"/>
    <col min="5894" max="5894" width="10.7109375" style="115" customWidth="1"/>
    <col min="5895" max="5895" width="10.42578125" style="115" customWidth="1"/>
    <col min="5896" max="6144" width="9.140625" style="115"/>
    <col min="6145" max="6145" width="48.7109375" style="115" customWidth="1"/>
    <col min="6146" max="6146" width="7.5703125" style="115" customWidth="1"/>
    <col min="6147" max="6147" width="10.28515625" style="115" customWidth="1"/>
    <col min="6148" max="6148" width="10.7109375" style="115" customWidth="1"/>
    <col min="6149" max="6149" width="8.7109375" style="115" customWidth="1"/>
    <col min="6150" max="6150" width="10.7109375" style="115" customWidth="1"/>
    <col min="6151" max="6151" width="10.42578125" style="115" customWidth="1"/>
    <col min="6152" max="6400" width="9.140625" style="115"/>
    <col min="6401" max="6401" width="48.7109375" style="115" customWidth="1"/>
    <col min="6402" max="6402" width="7.5703125" style="115" customWidth="1"/>
    <col min="6403" max="6403" width="10.28515625" style="115" customWidth="1"/>
    <col min="6404" max="6404" width="10.7109375" style="115" customWidth="1"/>
    <col min="6405" max="6405" width="8.7109375" style="115" customWidth="1"/>
    <col min="6406" max="6406" width="10.7109375" style="115" customWidth="1"/>
    <col min="6407" max="6407" width="10.42578125" style="115" customWidth="1"/>
    <col min="6408" max="6656" width="9.140625" style="115"/>
    <col min="6657" max="6657" width="48.7109375" style="115" customWidth="1"/>
    <col min="6658" max="6658" width="7.5703125" style="115" customWidth="1"/>
    <col min="6659" max="6659" width="10.28515625" style="115" customWidth="1"/>
    <col min="6660" max="6660" width="10.7109375" style="115" customWidth="1"/>
    <col min="6661" max="6661" width="8.7109375" style="115" customWidth="1"/>
    <col min="6662" max="6662" width="10.7109375" style="115" customWidth="1"/>
    <col min="6663" max="6663" width="10.42578125" style="115" customWidth="1"/>
    <col min="6664" max="6912" width="9.140625" style="115"/>
    <col min="6913" max="6913" width="48.7109375" style="115" customWidth="1"/>
    <col min="6914" max="6914" width="7.5703125" style="115" customWidth="1"/>
    <col min="6915" max="6915" width="10.28515625" style="115" customWidth="1"/>
    <col min="6916" max="6916" width="10.7109375" style="115" customWidth="1"/>
    <col min="6917" max="6917" width="8.7109375" style="115" customWidth="1"/>
    <col min="6918" max="6918" width="10.7109375" style="115" customWidth="1"/>
    <col min="6919" max="6919" width="10.42578125" style="115" customWidth="1"/>
    <col min="6920" max="7168" width="9.140625" style="115"/>
    <col min="7169" max="7169" width="48.7109375" style="115" customWidth="1"/>
    <col min="7170" max="7170" width="7.5703125" style="115" customWidth="1"/>
    <col min="7171" max="7171" width="10.28515625" style="115" customWidth="1"/>
    <col min="7172" max="7172" width="10.7109375" style="115" customWidth="1"/>
    <col min="7173" max="7173" width="8.7109375" style="115" customWidth="1"/>
    <col min="7174" max="7174" width="10.7109375" style="115" customWidth="1"/>
    <col min="7175" max="7175" width="10.42578125" style="115" customWidth="1"/>
    <col min="7176" max="7424" width="9.140625" style="115"/>
    <col min="7425" max="7425" width="48.7109375" style="115" customWidth="1"/>
    <col min="7426" max="7426" width="7.5703125" style="115" customWidth="1"/>
    <col min="7427" max="7427" width="10.28515625" style="115" customWidth="1"/>
    <col min="7428" max="7428" width="10.7109375" style="115" customWidth="1"/>
    <col min="7429" max="7429" width="8.7109375" style="115" customWidth="1"/>
    <col min="7430" max="7430" width="10.7109375" style="115" customWidth="1"/>
    <col min="7431" max="7431" width="10.42578125" style="115" customWidth="1"/>
    <col min="7432" max="7680" width="9.140625" style="115"/>
    <col min="7681" max="7681" width="48.7109375" style="115" customWidth="1"/>
    <col min="7682" max="7682" width="7.5703125" style="115" customWidth="1"/>
    <col min="7683" max="7683" width="10.28515625" style="115" customWidth="1"/>
    <col min="7684" max="7684" width="10.7109375" style="115" customWidth="1"/>
    <col min="7685" max="7685" width="8.7109375" style="115" customWidth="1"/>
    <col min="7686" max="7686" width="10.7109375" style="115" customWidth="1"/>
    <col min="7687" max="7687" width="10.42578125" style="115" customWidth="1"/>
    <col min="7688" max="7936" width="9.140625" style="115"/>
    <col min="7937" max="7937" width="48.7109375" style="115" customWidth="1"/>
    <col min="7938" max="7938" width="7.5703125" style="115" customWidth="1"/>
    <col min="7939" max="7939" width="10.28515625" style="115" customWidth="1"/>
    <col min="7940" max="7940" width="10.7109375" style="115" customWidth="1"/>
    <col min="7941" max="7941" width="8.7109375" style="115" customWidth="1"/>
    <col min="7942" max="7942" width="10.7109375" style="115" customWidth="1"/>
    <col min="7943" max="7943" width="10.42578125" style="115" customWidth="1"/>
    <col min="7944" max="8192" width="9.140625" style="115"/>
    <col min="8193" max="8193" width="48.7109375" style="115" customWidth="1"/>
    <col min="8194" max="8194" width="7.5703125" style="115" customWidth="1"/>
    <col min="8195" max="8195" width="10.28515625" style="115" customWidth="1"/>
    <col min="8196" max="8196" width="10.7109375" style="115" customWidth="1"/>
    <col min="8197" max="8197" width="8.7109375" style="115" customWidth="1"/>
    <col min="8198" max="8198" width="10.7109375" style="115" customWidth="1"/>
    <col min="8199" max="8199" width="10.42578125" style="115" customWidth="1"/>
    <col min="8200" max="8448" width="9.140625" style="115"/>
    <col min="8449" max="8449" width="48.7109375" style="115" customWidth="1"/>
    <col min="8450" max="8450" width="7.5703125" style="115" customWidth="1"/>
    <col min="8451" max="8451" width="10.28515625" style="115" customWidth="1"/>
    <col min="8452" max="8452" width="10.7109375" style="115" customWidth="1"/>
    <col min="8453" max="8453" width="8.7109375" style="115" customWidth="1"/>
    <col min="8454" max="8454" width="10.7109375" style="115" customWidth="1"/>
    <col min="8455" max="8455" width="10.42578125" style="115" customWidth="1"/>
    <col min="8456" max="8704" width="9.140625" style="115"/>
    <col min="8705" max="8705" width="48.7109375" style="115" customWidth="1"/>
    <col min="8706" max="8706" width="7.5703125" style="115" customWidth="1"/>
    <col min="8707" max="8707" width="10.28515625" style="115" customWidth="1"/>
    <col min="8708" max="8708" width="10.7109375" style="115" customWidth="1"/>
    <col min="8709" max="8709" width="8.7109375" style="115" customWidth="1"/>
    <col min="8710" max="8710" width="10.7109375" style="115" customWidth="1"/>
    <col min="8711" max="8711" width="10.42578125" style="115" customWidth="1"/>
    <col min="8712" max="8960" width="9.140625" style="115"/>
    <col min="8961" max="8961" width="48.7109375" style="115" customWidth="1"/>
    <col min="8962" max="8962" width="7.5703125" style="115" customWidth="1"/>
    <col min="8963" max="8963" width="10.28515625" style="115" customWidth="1"/>
    <col min="8964" max="8964" width="10.7109375" style="115" customWidth="1"/>
    <col min="8965" max="8965" width="8.7109375" style="115" customWidth="1"/>
    <col min="8966" max="8966" width="10.7109375" style="115" customWidth="1"/>
    <col min="8967" max="8967" width="10.42578125" style="115" customWidth="1"/>
    <col min="8968" max="9216" width="9.140625" style="115"/>
    <col min="9217" max="9217" width="48.7109375" style="115" customWidth="1"/>
    <col min="9218" max="9218" width="7.5703125" style="115" customWidth="1"/>
    <col min="9219" max="9219" width="10.28515625" style="115" customWidth="1"/>
    <col min="9220" max="9220" width="10.7109375" style="115" customWidth="1"/>
    <col min="9221" max="9221" width="8.7109375" style="115" customWidth="1"/>
    <col min="9222" max="9222" width="10.7109375" style="115" customWidth="1"/>
    <col min="9223" max="9223" width="10.42578125" style="115" customWidth="1"/>
    <col min="9224" max="9472" width="9.140625" style="115"/>
    <col min="9473" max="9473" width="48.7109375" style="115" customWidth="1"/>
    <col min="9474" max="9474" width="7.5703125" style="115" customWidth="1"/>
    <col min="9475" max="9475" width="10.28515625" style="115" customWidth="1"/>
    <col min="9476" max="9476" width="10.7109375" style="115" customWidth="1"/>
    <col min="9477" max="9477" width="8.7109375" style="115" customWidth="1"/>
    <col min="9478" max="9478" width="10.7109375" style="115" customWidth="1"/>
    <col min="9479" max="9479" width="10.42578125" style="115" customWidth="1"/>
    <col min="9480" max="9728" width="9.140625" style="115"/>
    <col min="9729" max="9729" width="48.7109375" style="115" customWidth="1"/>
    <col min="9730" max="9730" width="7.5703125" style="115" customWidth="1"/>
    <col min="9731" max="9731" width="10.28515625" style="115" customWidth="1"/>
    <col min="9732" max="9732" width="10.7109375" style="115" customWidth="1"/>
    <col min="9733" max="9733" width="8.7109375" style="115" customWidth="1"/>
    <col min="9734" max="9734" width="10.7109375" style="115" customWidth="1"/>
    <col min="9735" max="9735" width="10.42578125" style="115" customWidth="1"/>
    <col min="9736" max="9984" width="9.140625" style="115"/>
    <col min="9985" max="9985" width="48.7109375" style="115" customWidth="1"/>
    <col min="9986" max="9986" width="7.5703125" style="115" customWidth="1"/>
    <col min="9987" max="9987" width="10.28515625" style="115" customWidth="1"/>
    <col min="9988" max="9988" width="10.7109375" style="115" customWidth="1"/>
    <col min="9989" max="9989" width="8.7109375" style="115" customWidth="1"/>
    <col min="9990" max="9990" width="10.7109375" style="115" customWidth="1"/>
    <col min="9991" max="9991" width="10.42578125" style="115" customWidth="1"/>
    <col min="9992" max="10240" width="9.140625" style="115"/>
    <col min="10241" max="10241" width="48.7109375" style="115" customWidth="1"/>
    <col min="10242" max="10242" width="7.5703125" style="115" customWidth="1"/>
    <col min="10243" max="10243" width="10.28515625" style="115" customWidth="1"/>
    <col min="10244" max="10244" width="10.7109375" style="115" customWidth="1"/>
    <col min="10245" max="10245" width="8.7109375" style="115" customWidth="1"/>
    <col min="10246" max="10246" width="10.7109375" style="115" customWidth="1"/>
    <col min="10247" max="10247" width="10.42578125" style="115" customWidth="1"/>
    <col min="10248" max="10496" width="9.140625" style="115"/>
    <col min="10497" max="10497" width="48.7109375" style="115" customWidth="1"/>
    <col min="10498" max="10498" width="7.5703125" style="115" customWidth="1"/>
    <col min="10499" max="10499" width="10.28515625" style="115" customWidth="1"/>
    <col min="10500" max="10500" width="10.7109375" style="115" customWidth="1"/>
    <col min="10501" max="10501" width="8.7109375" style="115" customWidth="1"/>
    <col min="10502" max="10502" width="10.7109375" style="115" customWidth="1"/>
    <col min="10503" max="10503" width="10.42578125" style="115" customWidth="1"/>
    <col min="10504" max="10752" width="9.140625" style="115"/>
    <col min="10753" max="10753" width="48.7109375" style="115" customWidth="1"/>
    <col min="10754" max="10754" width="7.5703125" style="115" customWidth="1"/>
    <col min="10755" max="10755" width="10.28515625" style="115" customWidth="1"/>
    <col min="10756" max="10756" width="10.7109375" style="115" customWidth="1"/>
    <col min="10757" max="10757" width="8.7109375" style="115" customWidth="1"/>
    <col min="10758" max="10758" width="10.7109375" style="115" customWidth="1"/>
    <col min="10759" max="10759" width="10.42578125" style="115" customWidth="1"/>
    <col min="10760" max="11008" width="9.140625" style="115"/>
    <col min="11009" max="11009" width="48.7109375" style="115" customWidth="1"/>
    <col min="11010" max="11010" width="7.5703125" style="115" customWidth="1"/>
    <col min="11011" max="11011" width="10.28515625" style="115" customWidth="1"/>
    <col min="11012" max="11012" width="10.7109375" style="115" customWidth="1"/>
    <col min="11013" max="11013" width="8.7109375" style="115" customWidth="1"/>
    <col min="11014" max="11014" width="10.7109375" style="115" customWidth="1"/>
    <col min="11015" max="11015" width="10.42578125" style="115" customWidth="1"/>
    <col min="11016" max="11264" width="9.140625" style="115"/>
    <col min="11265" max="11265" width="48.7109375" style="115" customWidth="1"/>
    <col min="11266" max="11266" width="7.5703125" style="115" customWidth="1"/>
    <col min="11267" max="11267" width="10.28515625" style="115" customWidth="1"/>
    <col min="11268" max="11268" width="10.7109375" style="115" customWidth="1"/>
    <col min="11269" max="11269" width="8.7109375" style="115" customWidth="1"/>
    <col min="11270" max="11270" width="10.7109375" style="115" customWidth="1"/>
    <col min="11271" max="11271" width="10.42578125" style="115" customWidth="1"/>
    <col min="11272" max="11520" width="9.140625" style="115"/>
    <col min="11521" max="11521" width="48.7109375" style="115" customWidth="1"/>
    <col min="11522" max="11522" width="7.5703125" style="115" customWidth="1"/>
    <col min="11523" max="11523" width="10.28515625" style="115" customWidth="1"/>
    <col min="11524" max="11524" width="10.7109375" style="115" customWidth="1"/>
    <col min="11525" max="11525" width="8.7109375" style="115" customWidth="1"/>
    <col min="11526" max="11526" width="10.7109375" style="115" customWidth="1"/>
    <col min="11527" max="11527" width="10.42578125" style="115" customWidth="1"/>
    <col min="11528" max="11776" width="9.140625" style="115"/>
    <col min="11777" max="11777" width="48.7109375" style="115" customWidth="1"/>
    <col min="11778" max="11778" width="7.5703125" style="115" customWidth="1"/>
    <col min="11779" max="11779" width="10.28515625" style="115" customWidth="1"/>
    <col min="11780" max="11780" width="10.7109375" style="115" customWidth="1"/>
    <col min="11781" max="11781" width="8.7109375" style="115" customWidth="1"/>
    <col min="11782" max="11782" width="10.7109375" style="115" customWidth="1"/>
    <col min="11783" max="11783" width="10.42578125" style="115" customWidth="1"/>
    <col min="11784" max="12032" width="9.140625" style="115"/>
    <col min="12033" max="12033" width="48.7109375" style="115" customWidth="1"/>
    <col min="12034" max="12034" width="7.5703125" style="115" customWidth="1"/>
    <col min="12035" max="12035" width="10.28515625" style="115" customWidth="1"/>
    <col min="12036" max="12036" width="10.7109375" style="115" customWidth="1"/>
    <col min="12037" max="12037" width="8.7109375" style="115" customWidth="1"/>
    <col min="12038" max="12038" width="10.7109375" style="115" customWidth="1"/>
    <col min="12039" max="12039" width="10.42578125" style="115" customWidth="1"/>
    <col min="12040" max="12288" width="9.140625" style="115"/>
    <col min="12289" max="12289" width="48.7109375" style="115" customWidth="1"/>
    <col min="12290" max="12290" width="7.5703125" style="115" customWidth="1"/>
    <col min="12291" max="12291" width="10.28515625" style="115" customWidth="1"/>
    <col min="12292" max="12292" width="10.7109375" style="115" customWidth="1"/>
    <col min="12293" max="12293" width="8.7109375" style="115" customWidth="1"/>
    <col min="12294" max="12294" width="10.7109375" style="115" customWidth="1"/>
    <col min="12295" max="12295" width="10.42578125" style="115" customWidth="1"/>
    <col min="12296" max="12544" width="9.140625" style="115"/>
    <col min="12545" max="12545" width="48.7109375" style="115" customWidth="1"/>
    <col min="12546" max="12546" width="7.5703125" style="115" customWidth="1"/>
    <col min="12547" max="12547" width="10.28515625" style="115" customWidth="1"/>
    <col min="12548" max="12548" width="10.7109375" style="115" customWidth="1"/>
    <col min="12549" max="12549" width="8.7109375" style="115" customWidth="1"/>
    <col min="12550" max="12550" width="10.7109375" style="115" customWidth="1"/>
    <col min="12551" max="12551" width="10.42578125" style="115" customWidth="1"/>
    <col min="12552" max="12800" width="9.140625" style="115"/>
    <col min="12801" max="12801" width="48.7109375" style="115" customWidth="1"/>
    <col min="12802" max="12802" width="7.5703125" style="115" customWidth="1"/>
    <col min="12803" max="12803" width="10.28515625" style="115" customWidth="1"/>
    <col min="12804" max="12804" width="10.7109375" style="115" customWidth="1"/>
    <col min="12805" max="12805" width="8.7109375" style="115" customWidth="1"/>
    <col min="12806" max="12806" width="10.7109375" style="115" customWidth="1"/>
    <col min="12807" max="12807" width="10.42578125" style="115" customWidth="1"/>
    <col min="12808" max="13056" width="9.140625" style="115"/>
    <col min="13057" max="13057" width="48.7109375" style="115" customWidth="1"/>
    <col min="13058" max="13058" width="7.5703125" style="115" customWidth="1"/>
    <col min="13059" max="13059" width="10.28515625" style="115" customWidth="1"/>
    <col min="13060" max="13060" width="10.7109375" style="115" customWidth="1"/>
    <col min="13061" max="13061" width="8.7109375" style="115" customWidth="1"/>
    <col min="13062" max="13062" width="10.7109375" style="115" customWidth="1"/>
    <col min="13063" max="13063" width="10.42578125" style="115" customWidth="1"/>
    <col min="13064" max="13312" width="9.140625" style="115"/>
    <col min="13313" max="13313" width="48.7109375" style="115" customWidth="1"/>
    <col min="13314" max="13314" width="7.5703125" style="115" customWidth="1"/>
    <col min="13315" max="13315" width="10.28515625" style="115" customWidth="1"/>
    <col min="13316" max="13316" width="10.7109375" style="115" customWidth="1"/>
    <col min="13317" max="13317" width="8.7109375" style="115" customWidth="1"/>
    <col min="13318" max="13318" width="10.7109375" style="115" customWidth="1"/>
    <col min="13319" max="13319" width="10.42578125" style="115" customWidth="1"/>
    <col min="13320" max="13568" width="9.140625" style="115"/>
    <col min="13569" max="13569" width="48.7109375" style="115" customWidth="1"/>
    <col min="13570" max="13570" width="7.5703125" style="115" customWidth="1"/>
    <col min="13571" max="13571" width="10.28515625" style="115" customWidth="1"/>
    <col min="13572" max="13572" width="10.7109375" style="115" customWidth="1"/>
    <col min="13573" max="13573" width="8.7109375" style="115" customWidth="1"/>
    <col min="13574" max="13574" width="10.7109375" style="115" customWidth="1"/>
    <col min="13575" max="13575" width="10.42578125" style="115" customWidth="1"/>
    <col min="13576" max="13824" width="9.140625" style="115"/>
    <col min="13825" max="13825" width="48.7109375" style="115" customWidth="1"/>
    <col min="13826" max="13826" width="7.5703125" style="115" customWidth="1"/>
    <col min="13827" max="13827" width="10.28515625" style="115" customWidth="1"/>
    <col min="13828" max="13828" width="10.7109375" style="115" customWidth="1"/>
    <col min="13829" max="13829" width="8.7109375" style="115" customWidth="1"/>
    <col min="13830" max="13830" width="10.7109375" style="115" customWidth="1"/>
    <col min="13831" max="13831" width="10.42578125" style="115" customWidth="1"/>
    <col min="13832" max="14080" width="9.140625" style="115"/>
    <col min="14081" max="14081" width="48.7109375" style="115" customWidth="1"/>
    <col min="14082" max="14082" width="7.5703125" style="115" customWidth="1"/>
    <col min="14083" max="14083" width="10.28515625" style="115" customWidth="1"/>
    <col min="14084" max="14084" width="10.7109375" style="115" customWidth="1"/>
    <col min="14085" max="14085" width="8.7109375" style="115" customWidth="1"/>
    <col min="14086" max="14086" width="10.7109375" style="115" customWidth="1"/>
    <col min="14087" max="14087" width="10.42578125" style="115" customWidth="1"/>
    <col min="14088" max="14336" width="9.140625" style="115"/>
    <col min="14337" max="14337" width="48.7109375" style="115" customWidth="1"/>
    <col min="14338" max="14338" width="7.5703125" style="115" customWidth="1"/>
    <col min="14339" max="14339" width="10.28515625" style="115" customWidth="1"/>
    <col min="14340" max="14340" width="10.7109375" style="115" customWidth="1"/>
    <col min="14341" max="14341" width="8.7109375" style="115" customWidth="1"/>
    <col min="14342" max="14342" width="10.7109375" style="115" customWidth="1"/>
    <col min="14343" max="14343" width="10.42578125" style="115" customWidth="1"/>
    <col min="14344" max="14592" width="9.140625" style="115"/>
    <col min="14593" max="14593" width="48.7109375" style="115" customWidth="1"/>
    <col min="14594" max="14594" width="7.5703125" style="115" customWidth="1"/>
    <col min="14595" max="14595" width="10.28515625" style="115" customWidth="1"/>
    <col min="14596" max="14596" width="10.7109375" style="115" customWidth="1"/>
    <col min="14597" max="14597" width="8.7109375" style="115" customWidth="1"/>
    <col min="14598" max="14598" width="10.7109375" style="115" customWidth="1"/>
    <col min="14599" max="14599" width="10.42578125" style="115" customWidth="1"/>
    <col min="14600" max="14848" width="9.140625" style="115"/>
    <col min="14849" max="14849" width="48.7109375" style="115" customWidth="1"/>
    <col min="14850" max="14850" width="7.5703125" style="115" customWidth="1"/>
    <col min="14851" max="14851" width="10.28515625" style="115" customWidth="1"/>
    <col min="14852" max="14852" width="10.7109375" style="115" customWidth="1"/>
    <col min="14853" max="14853" width="8.7109375" style="115" customWidth="1"/>
    <col min="14854" max="14854" width="10.7109375" style="115" customWidth="1"/>
    <col min="14855" max="14855" width="10.42578125" style="115" customWidth="1"/>
    <col min="14856" max="15104" width="9.140625" style="115"/>
    <col min="15105" max="15105" width="48.7109375" style="115" customWidth="1"/>
    <col min="15106" max="15106" width="7.5703125" style="115" customWidth="1"/>
    <col min="15107" max="15107" width="10.28515625" style="115" customWidth="1"/>
    <col min="15108" max="15108" width="10.7109375" style="115" customWidth="1"/>
    <col min="15109" max="15109" width="8.7109375" style="115" customWidth="1"/>
    <col min="15110" max="15110" width="10.7109375" style="115" customWidth="1"/>
    <col min="15111" max="15111" width="10.42578125" style="115" customWidth="1"/>
    <col min="15112" max="15360" width="9.140625" style="115"/>
    <col min="15361" max="15361" width="48.7109375" style="115" customWidth="1"/>
    <col min="15362" max="15362" width="7.5703125" style="115" customWidth="1"/>
    <col min="15363" max="15363" width="10.28515625" style="115" customWidth="1"/>
    <col min="15364" max="15364" width="10.7109375" style="115" customWidth="1"/>
    <col min="15365" max="15365" width="8.7109375" style="115" customWidth="1"/>
    <col min="15366" max="15366" width="10.7109375" style="115" customWidth="1"/>
    <col min="15367" max="15367" width="10.42578125" style="115" customWidth="1"/>
    <col min="15368" max="15616" width="9.140625" style="115"/>
    <col min="15617" max="15617" width="48.7109375" style="115" customWidth="1"/>
    <col min="15618" max="15618" width="7.5703125" style="115" customWidth="1"/>
    <col min="15619" max="15619" width="10.28515625" style="115" customWidth="1"/>
    <col min="15620" max="15620" width="10.7109375" style="115" customWidth="1"/>
    <col min="15621" max="15621" width="8.7109375" style="115" customWidth="1"/>
    <col min="15622" max="15622" width="10.7109375" style="115" customWidth="1"/>
    <col min="15623" max="15623" width="10.42578125" style="115" customWidth="1"/>
    <col min="15624" max="15872" width="9.140625" style="115"/>
    <col min="15873" max="15873" width="48.7109375" style="115" customWidth="1"/>
    <col min="15874" max="15874" width="7.5703125" style="115" customWidth="1"/>
    <col min="15875" max="15875" width="10.28515625" style="115" customWidth="1"/>
    <col min="15876" max="15876" width="10.7109375" style="115" customWidth="1"/>
    <col min="15877" max="15877" width="8.7109375" style="115" customWidth="1"/>
    <col min="15878" max="15878" width="10.7109375" style="115" customWidth="1"/>
    <col min="15879" max="15879" width="10.42578125" style="115" customWidth="1"/>
    <col min="15880" max="16128" width="9.140625" style="115"/>
    <col min="16129" max="16129" width="48.7109375" style="115" customWidth="1"/>
    <col min="16130" max="16130" width="7.5703125" style="115" customWidth="1"/>
    <col min="16131" max="16131" width="10.28515625" style="115" customWidth="1"/>
    <col min="16132" max="16132" width="10.7109375" style="115" customWidth="1"/>
    <col min="16133" max="16133" width="8.7109375" style="115" customWidth="1"/>
    <col min="16134" max="16134" width="10.7109375" style="115" customWidth="1"/>
    <col min="16135" max="16135" width="10.42578125" style="115" customWidth="1"/>
    <col min="16136" max="16384" width="9.140625" style="115"/>
  </cols>
  <sheetData>
    <row r="2" spans="1:7" ht="6.75" customHeight="1" x14ac:dyDescent="0.2"/>
    <row r="3" spans="1:7" x14ac:dyDescent="0.2">
      <c r="A3" s="118" t="s">
        <v>56</v>
      </c>
      <c r="B3" s="118"/>
      <c r="C3" s="118"/>
      <c r="D3" s="118"/>
      <c r="E3" s="118"/>
      <c r="F3" s="118"/>
    </row>
    <row r="4" spans="1:7" ht="15" customHeight="1" x14ac:dyDescent="0.2">
      <c r="A4" s="119"/>
      <c r="B4" s="120"/>
      <c r="C4" s="121"/>
      <c r="D4" s="121"/>
      <c r="E4" s="121" t="s">
        <v>57</v>
      </c>
      <c r="F4" s="119"/>
      <c r="G4" s="119"/>
    </row>
    <row r="5" spans="1:7" ht="31.5" x14ac:dyDescent="0.2">
      <c r="A5" s="122" t="s">
        <v>58</v>
      </c>
      <c r="B5" s="122" t="s">
        <v>59</v>
      </c>
      <c r="C5" s="122" t="s">
        <v>60</v>
      </c>
      <c r="D5" s="122" t="s">
        <v>61</v>
      </c>
      <c r="E5" s="123" t="s">
        <v>62</v>
      </c>
    </row>
    <row r="6" spans="1:7" ht="21" x14ac:dyDescent="0.2">
      <c r="A6" s="124" t="s">
        <v>63</v>
      </c>
      <c r="B6" s="125"/>
      <c r="C6" s="126">
        <v>14681.5</v>
      </c>
      <c r="D6" s="126">
        <v>9277.1</v>
      </c>
      <c r="E6" s="127">
        <f t="shared" ref="E6:E69" si="0">D6/C6*100</f>
        <v>63.189047440656609</v>
      </c>
    </row>
    <row r="7" spans="1:7" outlineLevel="1" x14ac:dyDescent="0.2">
      <c r="A7" s="128" t="s">
        <v>64</v>
      </c>
      <c r="B7" s="129" t="s">
        <v>65</v>
      </c>
      <c r="C7" s="130">
        <v>3410.3</v>
      </c>
      <c r="D7" s="130">
        <v>2523.1999999999998</v>
      </c>
      <c r="E7" s="131">
        <f t="shared" si="0"/>
        <v>73.987625722077226</v>
      </c>
    </row>
    <row r="8" spans="1:7" outlineLevel="1" x14ac:dyDescent="0.2">
      <c r="A8" s="128" t="s">
        <v>66</v>
      </c>
      <c r="B8" s="129" t="s">
        <v>67</v>
      </c>
      <c r="C8" s="130">
        <v>298.3</v>
      </c>
      <c r="D8" s="130">
        <v>134.30000000000001</v>
      </c>
      <c r="E8" s="131">
        <f t="shared" si="0"/>
        <v>45.021790144150188</v>
      </c>
    </row>
    <row r="9" spans="1:7" outlineLevel="1" x14ac:dyDescent="0.2">
      <c r="A9" s="128" t="s">
        <v>68</v>
      </c>
      <c r="B9" s="129" t="s">
        <v>69</v>
      </c>
      <c r="C9" s="130">
        <v>3685.4</v>
      </c>
      <c r="D9" s="130">
        <v>2914.1</v>
      </c>
      <c r="E9" s="131">
        <f t="shared" si="0"/>
        <v>79.071471210723388</v>
      </c>
    </row>
    <row r="10" spans="1:7" outlineLevel="1" x14ac:dyDescent="0.2">
      <c r="A10" s="128" t="s">
        <v>70</v>
      </c>
      <c r="B10" s="129" t="s">
        <v>71</v>
      </c>
      <c r="C10" s="130">
        <v>3719.6</v>
      </c>
      <c r="D10" s="130">
        <v>1459.7</v>
      </c>
      <c r="E10" s="131">
        <f t="shared" si="0"/>
        <v>39.243467039466609</v>
      </c>
    </row>
    <row r="11" spans="1:7" outlineLevel="1" x14ac:dyDescent="0.2">
      <c r="A11" s="128" t="s">
        <v>72</v>
      </c>
      <c r="B11" s="129" t="s">
        <v>73</v>
      </c>
      <c r="C11" s="130">
        <v>3464.4</v>
      </c>
      <c r="D11" s="130">
        <v>2192</v>
      </c>
      <c r="E11" s="131">
        <f t="shared" si="0"/>
        <v>63.272139475811109</v>
      </c>
    </row>
    <row r="12" spans="1:7" outlineLevel="1" x14ac:dyDescent="0.2">
      <c r="A12" s="128" t="s">
        <v>74</v>
      </c>
      <c r="B12" s="129" t="s">
        <v>75</v>
      </c>
      <c r="C12" s="130">
        <v>64.7</v>
      </c>
      <c r="D12" s="130">
        <v>36.700000000000003</v>
      </c>
      <c r="E12" s="131">
        <f t="shared" si="0"/>
        <v>56.723338485316852</v>
      </c>
    </row>
    <row r="13" spans="1:7" outlineLevel="1" x14ac:dyDescent="0.2">
      <c r="A13" s="128" t="s">
        <v>76</v>
      </c>
      <c r="B13" s="129" t="s">
        <v>77</v>
      </c>
      <c r="C13" s="130">
        <v>30</v>
      </c>
      <c r="D13" s="130">
        <v>10.5</v>
      </c>
      <c r="E13" s="131">
        <f t="shared" si="0"/>
        <v>35</v>
      </c>
    </row>
    <row r="14" spans="1:7" outlineLevel="1" x14ac:dyDescent="0.2">
      <c r="A14" s="128" t="s">
        <v>78</v>
      </c>
      <c r="B14" s="129" t="s">
        <v>79</v>
      </c>
      <c r="C14" s="130">
        <v>8.9</v>
      </c>
      <c r="D14" s="130">
        <v>6.6</v>
      </c>
      <c r="E14" s="131">
        <f t="shared" si="0"/>
        <v>74.157303370786508</v>
      </c>
    </row>
    <row r="15" spans="1:7" ht="21" x14ac:dyDescent="0.2">
      <c r="A15" s="124" t="s">
        <v>80</v>
      </c>
      <c r="B15" s="125"/>
      <c r="C15" s="126">
        <f>C16+C17+C18+C19+C20+C21+C22+C23</f>
        <v>11064</v>
      </c>
      <c r="D15" s="126">
        <v>6528.1</v>
      </c>
      <c r="E15" s="127">
        <f t="shared" si="0"/>
        <v>59.003073029645705</v>
      </c>
    </row>
    <row r="16" spans="1:7" outlineLevel="1" x14ac:dyDescent="0.2">
      <c r="A16" s="128" t="s">
        <v>64</v>
      </c>
      <c r="B16" s="129" t="s">
        <v>65</v>
      </c>
      <c r="C16" s="130">
        <v>1888</v>
      </c>
      <c r="D16" s="130">
        <v>1496.9</v>
      </c>
      <c r="E16" s="131">
        <f t="shared" si="0"/>
        <v>79.284957627118644</v>
      </c>
    </row>
    <row r="17" spans="1:5" outlineLevel="1" x14ac:dyDescent="0.2">
      <c r="A17" s="128" t="s">
        <v>66</v>
      </c>
      <c r="B17" s="129" t="s">
        <v>67</v>
      </c>
      <c r="C17" s="130">
        <v>149</v>
      </c>
      <c r="D17" s="130">
        <v>70.3</v>
      </c>
      <c r="E17" s="131">
        <f t="shared" si="0"/>
        <v>47.181208053691279</v>
      </c>
    </row>
    <row r="18" spans="1:5" outlineLevel="1" x14ac:dyDescent="0.2">
      <c r="A18" s="128" t="s">
        <v>68</v>
      </c>
      <c r="B18" s="129" t="s">
        <v>69</v>
      </c>
      <c r="C18" s="130">
        <v>1108</v>
      </c>
      <c r="D18" s="130">
        <v>759</v>
      </c>
      <c r="E18" s="131">
        <f t="shared" si="0"/>
        <v>68.501805054151617</v>
      </c>
    </row>
    <row r="19" spans="1:5" outlineLevel="1" x14ac:dyDescent="0.2">
      <c r="A19" s="128" t="s">
        <v>70</v>
      </c>
      <c r="B19" s="129" t="s">
        <v>71</v>
      </c>
      <c r="C19" s="130">
        <v>3178.9</v>
      </c>
      <c r="D19" s="130">
        <v>1604.8</v>
      </c>
      <c r="E19" s="131">
        <f t="shared" si="0"/>
        <v>50.482871433514731</v>
      </c>
    </row>
    <row r="20" spans="1:5" outlineLevel="1" x14ac:dyDescent="0.2">
      <c r="A20" s="128" t="s">
        <v>72</v>
      </c>
      <c r="B20" s="129" t="s">
        <v>73</v>
      </c>
      <c r="C20" s="130">
        <v>2810.6</v>
      </c>
      <c r="D20" s="130">
        <v>1145.8</v>
      </c>
      <c r="E20" s="131">
        <f t="shared" si="0"/>
        <v>40.767095993737989</v>
      </c>
    </row>
    <row r="21" spans="1:5" outlineLevel="1" x14ac:dyDescent="0.2">
      <c r="A21" s="128" t="s">
        <v>74</v>
      </c>
      <c r="B21" s="129" t="s">
        <v>75</v>
      </c>
      <c r="C21" s="130">
        <v>30</v>
      </c>
      <c r="D21" s="130">
        <v>30</v>
      </c>
      <c r="E21" s="131">
        <f t="shared" si="0"/>
        <v>100</v>
      </c>
    </row>
    <row r="22" spans="1:5" outlineLevel="1" x14ac:dyDescent="0.2">
      <c r="A22" s="128" t="s">
        <v>76</v>
      </c>
      <c r="B22" s="129" t="s">
        <v>77</v>
      </c>
      <c r="C22" s="130">
        <v>12</v>
      </c>
      <c r="D22" s="130">
        <v>9</v>
      </c>
      <c r="E22" s="131">
        <f t="shared" si="0"/>
        <v>75</v>
      </c>
    </row>
    <row r="23" spans="1:5" outlineLevel="1" x14ac:dyDescent="0.2">
      <c r="A23" s="128" t="s">
        <v>78</v>
      </c>
      <c r="B23" s="129" t="s">
        <v>79</v>
      </c>
      <c r="C23" s="130">
        <v>1887.5</v>
      </c>
      <c r="D23" s="130">
        <v>1412.3</v>
      </c>
      <c r="E23" s="131">
        <f t="shared" si="0"/>
        <v>74.823841059602643</v>
      </c>
    </row>
    <row r="24" spans="1:5" ht="21" x14ac:dyDescent="0.2">
      <c r="A24" s="124" t="s">
        <v>81</v>
      </c>
      <c r="B24" s="125"/>
      <c r="C24" s="126">
        <v>12862.4</v>
      </c>
      <c r="D24" s="126">
        <v>8760.6</v>
      </c>
      <c r="E24" s="127">
        <f t="shared" si="0"/>
        <v>68.110150516233375</v>
      </c>
    </row>
    <row r="25" spans="1:5" outlineLevel="1" x14ac:dyDescent="0.2">
      <c r="A25" s="128" t="s">
        <v>64</v>
      </c>
      <c r="B25" s="129" t="s">
        <v>65</v>
      </c>
      <c r="C25" s="130">
        <v>3784.8</v>
      </c>
      <c r="D25" s="130">
        <v>2835.5</v>
      </c>
      <c r="E25" s="131">
        <f t="shared" si="0"/>
        <v>74.918093426336924</v>
      </c>
    </row>
    <row r="26" spans="1:5" outlineLevel="1" x14ac:dyDescent="0.2">
      <c r="A26" s="128" t="s">
        <v>66</v>
      </c>
      <c r="B26" s="129" t="s">
        <v>67</v>
      </c>
      <c r="C26" s="130">
        <v>149</v>
      </c>
      <c r="D26" s="130">
        <v>87.6</v>
      </c>
      <c r="E26" s="131">
        <f t="shared" si="0"/>
        <v>58.791946308724832</v>
      </c>
    </row>
    <row r="27" spans="1:5" outlineLevel="1" x14ac:dyDescent="0.2">
      <c r="A27" s="128" t="s">
        <v>68</v>
      </c>
      <c r="B27" s="129" t="s">
        <v>69</v>
      </c>
      <c r="C27" s="130">
        <v>2954</v>
      </c>
      <c r="D27" s="130">
        <v>2181.1</v>
      </c>
      <c r="E27" s="131">
        <f t="shared" si="0"/>
        <v>73.835477318889644</v>
      </c>
    </row>
    <row r="28" spans="1:5" outlineLevel="1" x14ac:dyDescent="0.2">
      <c r="A28" s="128" t="s">
        <v>70</v>
      </c>
      <c r="B28" s="129" t="s">
        <v>71</v>
      </c>
      <c r="C28" s="130">
        <v>3551</v>
      </c>
      <c r="D28" s="130">
        <v>2168.1999999999998</v>
      </c>
      <c r="E28" s="131">
        <f t="shared" si="0"/>
        <v>61.058856660095742</v>
      </c>
    </row>
    <row r="29" spans="1:5" outlineLevel="1" x14ac:dyDescent="0.2">
      <c r="A29" s="128" t="s">
        <v>72</v>
      </c>
      <c r="B29" s="129" t="s">
        <v>73</v>
      </c>
      <c r="C29" s="130">
        <v>2362.5</v>
      </c>
      <c r="D29" s="130">
        <v>1448.4</v>
      </c>
      <c r="E29" s="131">
        <f t="shared" si="0"/>
        <v>61.30793650793651</v>
      </c>
    </row>
    <row r="30" spans="1:5" outlineLevel="1" x14ac:dyDescent="0.2">
      <c r="A30" s="128" t="s">
        <v>74</v>
      </c>
      <c r="B30" s="129" t="s">
        <v>75</v>
      </c>
      <c r="C30" s="130">
        <v>40</v>
      </c>
      <c r="D30" s="130">
        <v>39.799999999999997</v>
      </c>
      <c r="E30" s="131">
        <f t="shared" si="0"/>
        <v>99.499999999999986</v>
      </c>
    </row>
    <row r="31" spans="1:5" outlineLevel="1" x14ac:dyDescent="0.2">
      <c r="A31" s="128" t="s">
        <v>76</v>
      </c>
      <c r="B31" s="129" t="s">
        <v>77</v>
      </c>
      <c r="C31" s="130">
        <v>18</v>
      </c>
      <c r="D31" s="130">
        <v>0</v>
      </c>
      <c r="E31" s="131">
        <f t="shared" si="0"/>
        <v>0</v>
      </c>
    </row>
    <row r="32" spans="1:5" outlineLevel="1" x14ac:dyDescent="0.2">
      <c r="A32" s="128" t="s">
        <v>78</v>
      </c>
      <c r="B32" s="129" t="s">
        <v>79</v>
      </c>
      <c r="C32" s="130">
        <v>3</v>
      </c>
      <c r="D32" s="130">
        <v>0</v>
      </c>
      <c r="E32" s="131">
        <f t="shared" si="0"/>
        <v>0</v>
      </c>
    </row>
    <row r="33" spans="1:5" ht="21" x14ac:dyDescent="0.2">
      <c r="A33" s="124" t="s">
        <v>82</v>
      </c>
      <c r="B33" s="125"/>
      <c r="C33" s="126">
        <v>12491.8</v>
      </c>
      <c r="D33" s="126">
        <v>7309.5</v>
      </c>
      <c r="E33" s="127">
        <f t="shared" si="0"/>
        <v>58.514385436846574</v>
      </c>
    </row>
    <row r="34" spans="1:5" outlineLevel="1" x14ac:dyDescent="0.2">
      <c r="A34" s="128" t="s">
        <v>64</v>
      </c>
      <c r="B34" s="129" t="s">
        <v>65</v>
      </c>
      <c r="C34" s="130">
        <v>2955.3</v>
      </c>
      <c r="D34" s="130">
        <v>2314.3000000000002</v>
      </c>
      <c r="E34" s="131">
        <f t="shared" si="0"/>
        <v>78.310154637431069</v>
      </c>
    </row>
    <row r="35" spans="1:5" outlineLevel="1" x14ac:dyDescent="0.2">
      <c r="A35" s="128" t="s">
        <v>66</v>
      </c>
      <c r="B35" s="129" t="s">
        <v>67</v>
      </c>
      <c r="C35" s="130">
        <v>298.2</v>
      </c>
      <c r="D35" s="130">
        <v>112.4</v>
      </c>
      <c r="E35" s="131">
        <f t="shared" si="0"/>
        <v>37.692823608316566</v>
      </c>
    </row>
    <row r="36" spans="1:5" outlineLevel="1" x14ac:dyDescent="0.2">
      <c r="A36" s="128" t="s">
        <v>68</v>
      </c>
      <c r="B36" s="129" t="s">
        <v>69</v>
      </c>
      <c r="C36" s="130">
        <v>91</v>
      </c>
      <c r="D36" s="130">
        <v>22.7</v>
      </c>
      <c r="E36" s="131">
        <f t="shared" si="0"/>
        <v>24.945054945054945</v>
      </c>
    </row>
    <row r="37" spans="1:5" outlineLevel="1" x14ac:dyDescent="0.2">
      <c r="A37" s="128" t="s">
        <v>70</v>
      </c>
      <c r="B37" s="129" t="s">
        <v>71</v>
      </c>
      <c r="C37" s="130">
        <v>5188.7</v>
      </c>
      <c r="D37" s="130">
        <v>2000.8</v>
      </c>
      <c r="E37" s="131">
        <f t="shared" si="0"/>
        <v>38.560718484398791</v>
      </c>
    </row>
    <row r="38" spans="1:5" outlineLevel="1" x14ac:dyDescent="0.2">
      <c r="A38" s="128" t="s">
        <v>72</v>
      </c>
      <c r="B38" s="129" t="s">
        <v>73</v>
      </c>
      <c r="C38" s="130">
        <v>3914.5</v>
      </c>
      <c r="D38" s="130">
        <v>2824.9</v>
      </c>
      <c r="E38" s="131">
        <f t="shared" si="0"/>
        <v>72.165027462000253</v>
      </c>
    </row>
    <row r="39" spans="1:5" outlineLevel="1" x14ac:dyDescent="0.2">
      <c r="A39" s="128" t="s">
        <v>74</v>
      </c>
      <c r="B39" s="129" t="s">
        <v>75</v>
      </c>
      <c r="C39" s="130">
        <v>30</v>
      </c>
      <c r="D39" s="130">
        <v>30</v>
      </c>
      <c r="E39" s="131">
        <f t="shared" si="0"/>
        <v>100</v>
      </c>
    </row>
    <row r="40" spans="1:5" outlineLevel="1" x14ac:dyDescent="0.2">
      <c r="A40" s="128" t="s">
        <v>76</v>
      </c>
      <c r="B40" s="129" t="s">
        <v>77</v>
      </c>
      <c r="C40" s="130">
        <v>12</v>
      </c>
      <c r="D40" s="130">
        <v>3.8</v>
      </c>
      <c r="E40" s="131">
        <f t="shared" si="0"/>
        <v>31.666666666666664</v>
      </c>
    </row>
    <row r="41" spans="1:5" outlineLevel="1" x14ac:dyDescent="0.2">
      <c r="A41" s="128" t="s">
        <v>78</v>
      </c>
      <c r="B41" s="129" t="s">
        <v>79</v>
      </c>
      <c r="C41" s="130">
        <v>2</v>
      </c>
      <c r="D41" s="130">
        <v>0.8</v>
      </c>
      <c r="E41" s="131">
        <f t="shared" si="0"/>
        <v>40</v>
      </c>
    </row>
    <row r="42" spans="1:5" ht="21" x14ac:dyDescent="0.2">
      <c r="A42" s="124" t="s">
        <v>83</v>
      </c>
      <c r="B42" s="125"/>
      <c r="C42" s="126">
        <f>C43+C44+C45+C46+C47+C48+C49+C50</f>
        <v>9983.5</v>
      </c>
      <c r="D42" s="126">
        <v>6439.3</v>
      </c>
      <c r="E42" s="127">
        <f t="shared" si="0"/>
        <v>64.499424049681977</v>
      </c>
    </row>
    <row r="43" spans="1:5" outlineLevel="1" x14ac:dyDescent="0.2">
      <c r="A43" s="128" t="s">
        <v>64</v>
      </c>
      <c r="B43" s="129" t="s">
        <v>65</v>
      </c>
      <c r="C43" s="130">
        <v>3029</v>
      </c>
      <c r="D43" s="130">
        <v>2174.6999999999998</v>
      </c>
      <c r="E43" s="131">
        <f t="shared" si="0"/>
        <v>71.795972268075275</v>
      </c>
    </row>
    <row r="44" spans="1:5" outlineLevel="1" x14ac:dyDescent="0.2">
      <c r="A44" s="128" t="s">
        <v>66</v>
      </c>
      <c r="B44" s="129" t="s">
        <v>67</v>
      </c>
      <c r="C44" s="130">
        <v>149</v>
      </c>
      <c r="D44" s="130">
        <v>45.9</v>
      </c>
      <c r="E44" s="131">
        <f t="shared" si="0"/>
        <v>30.80536912751678</v>
      </c>
    </row>
    <row r="45" spans="1:5" outlineLevel="1" x14ac:dyDescent="0.2">
      <c r="A45" s="128" t="s">
        <v>68</v>
      </c>
      <c r="B45" s="129" t="s">
        <v>69</v>
      </c>
      <c r="C45" s="130">
        <v>1319.7</v>
      </c>
      <c r="D45" s="130">
        <v>634.79999999999995</v>
      </c>
      <c r="E45" s="131">
        <f t="shared" si="0"/>
        <v>48.101841327574448</v>
      </c>
    </row>
    <row r="46" spans="1:5" outlineLevel="1" x14ac:dyDescent="0.2">
      <c r="A46" s="128" t="s">
        <v>70</v>
      </c>
      <c r="B46" s="129" t="s">
        <v>71</v>
      </c>
      <c r="C46" s="130">
        <v>3019.6</v>
      </c>
      <c r="D46" s="130">
        <v>2265.6</v>
      </c>
      <c r="E46" s="131">
        <f t="shared" si="0"/>
        <v>75.029805272221481</v>
      </c>
    </row>
    <row r="47" spans="1:5" outlineLevel="1" x14ac:dyDescent="0.2">
      <c r="A47" s="128" t="s">
        <v>72</v>
      </c>
      <c r="B47" s="129" t="s">
        <v>73</v>
      </c>
      <c r="C47" s="130">
        <v>2422.1999999999998</v>
      </c>
      <c r="D47" s="130">
        <v>1287.5</v>
      </c>
      <c r="E47" s="131">
        <f t="shared" si="0"/>
        <v>53.154157377590629</v>
      </c>
    </row>
    <row r="48" spans="1:5" outlineLevel="1" x14ac:dyDescent="0.2">
      <c r="A48" s="128" t="s">
        <v>74</v>
      </c>
      <c r="B48" s="129" t="s">
        <v>75</v>
      </c>
      <c r="C48" s="130">
        <v>30</v>
      </c>
      <c r="D48" s="130">
        <v>30</v>
      </c>
      <c r="E48" s="131">
        <f t="shared" si="0"/>
        <v>100</v>
      </c>
    </row>
    <row r="49" spans="1:5" outlineLevel="1" x14ac:dyDescent="0.2">
      <c r="A49" s="128" t="s">
        <v>76</v>
      </c>
      <c r="B49" s="129" t="s">
        <v>77</v>
      </c>
      <c r="C49" s="130">
        <v>12</v>
      </c>
      <c r="D49" s="130">
        <v>0.8</v>
      </c>
      <c r="E49" s="131">
        <f t="shared" si="0"/>
        <v>6.666666666666667</v>
      </c>
    </row>
    <row r="50" spans="1:5" outlineLevel="1" x14ac:dyDescent="0.2">
      <c r="A50" s="128" t="s">
        <v>78</v>
      </c>
      <c r="B50" s="129" t="s">
        <v>79</v>
      </c>
      <c r="C50" s="130">
        <v>2</v>
      </c>
      <c r="D50" s="130">
        <v>0</v>
      </c>
      <c r="E50" s="131">
        <f t="shared" si="0"/>
        <v>0</v>
      </c>
    </row>
    <row r="51" spans="1:5" ht="22.5" customHeight="1" x14ac:dyDescent="0.2">
      <c r="A51" s="124" t="s">
        <v>84</v>
      </c>
      <c r="B51" s="125"/>
      <c r="C51" s="126">
        <f>C52+C53+C54+C55+C56+C57</f>
        <v>29287.800000000003</v>
      </c>
      <c r="D51" s="126">
        <v>18283.900000000001</v>
      </c>
      <c r="E51" s="127">
        <f t="shared" si="0"/>
        <v>62.428383149297659</v>
      </c>
    </row>
    <row r="52" spans="1:5" outlineLevel="1" x14ac:dyDescent="0.2">
      <c r="A52" s="128" t="s">
        <v>64</v>
      </c>
      <c r="B52" s="129" t="s">
        <v>65</v>
      </c>
      <c r="C52" s="130">
        <v>4204.2</v>
      </c>
      <c r="D52" s="130">
        <v>2984.6</v>
      </c>
      <c r="E52" s="131">
        <f t="shared" si="0"/>
        <v>70.990913848056707</v>
      </c>
    </row>
    <row r="53" spans="1:5" outlineLevel="1" x14ac:dyDescent="0.2">
      <c r="A53" s="128" t="s">
        <v>68</v>
      </c>
      <c r="B53" s="129" t="s">
        <v>69</v>
      </c>
      <c r="C53" s="130">
        <v>260</v>
      </c>
      <c r="D53" s="130">
        <v>136.19999999999999</v>
      </c>
      <c r="E53" s="131">
        <f t="shared" si="0"/>
        <v>52.384615384615387</v>
      </c>
    </row>
    <row r="54" spans="1:5" outlineLevel="1" x14ac:dyDescent="0.2">
      <c r="A54" s="128" t="s">
        <v>70</v>
      </c>
      <c r="B54" s="129" t="s">
        <v>71</v>
      </c>
      <c r="C54" s="130">
        <v>8799</v>
      </c>
      <c r="D54" s="130">
        <v>6698.1</v>
      </c>
      <c r="E54" s="131">
        <f t="shared" si="0"/>
        <v>76.123423116263211</v>
      </c>
    </row>
    <row r="55" spans="1:5" outlineLevel="1" x14ac:dyDescent="0.2">
      <c r="A55" s="128" t="s">
        <v>72</v>
      </c>
      <c r="B55" s="129" t="s">
        <v>73</v>
      </c>
      <c r="C55" s="130">
        <v>15664.6</v>
      </c>
      <c r="D55" s="130">
        <v>8171.5</v>
      </c>
      <c r="E55" s="131">
        <f t="shared" si="0"/>
        <v>52.165392030438049</v>
      </c>
    </row>
    <row r="56" spans="1:5" outlineLevel="1" x14ac:dyDescent="0.2">
      <c r="A56" s="128" t="s">
        <v>74</v>
      </c>
      <c r="B56" s="129" t="s">
        <v>75</v>
      </c>
      <c r="C56" s="130">
        <v>280</v>
      </c>
      <c r="D56" s="130">
        <v>254.6</v>
      </c>
      <c r="E56" s="131">
        <f t="shared" si="0"/>
        <v>90.928571428571431</v>
      </c>
    </row>
    <row r="57" spans="1:5" outlineLevel="1" x14ac:dyDescent="0.2">
      <c r="A57" s="128" t="s">
        <v>76</v>
      </c>
      <c r="B57" s="129" t="s">
        <v>77</v>
      </c>
      <c r="C57" s="130">
        <v>80</v>
      </c>
      <c r="D57" s="130">
        <v>38.799999999999997</v>
      </c>
      <c r="E57" s="131">
        <f t="shared" si="0"/>
        <v>48.5</v>
      </c>
    </row>
    <row r="58" spans="1:5" ht="19.149999999999999" customHeight="1" x14ac:dyDescent="0.2">
      <c r="A58" s="124" t="s">
        <v>85</v>
      </c>
      <c r="B58" s="125"/>
      <c r="C58" s="126">
        <v>607855.9</v>
      </c>
      <c r="D58" s="126">
        <v>423819.2</v>
      </c>
      <c r="E58" s="127">
        <f t="shared" si="0"/>
        <v>69.723630222228664</v>
      </c>
    </row>
    <row r="59" spans="1:5" x14ac:dyDescent="0.2">
      <c r="A59" s="128" t="s">
        <v>64</v>
      </c>
      <c r="B59" s="129" t="s">
        <v>65</v>
      </c>
      <c r="C59" s="130">
        <v>47521.3</v>
      </c>
      <c r="D59" s="130">
        <v>32292.5</v>
      </c>
      <c r="E59" s="131">
        <f t="shared" si="0"/>
        <v>67.953738639304902</v>
      </c>
    </row>
    <row r="60" spans="1:5" x14ac:dyDescent="0.2">
      <c r="A60" s="128" t="s">
        <v>68</v>
      </c>
      <c r="B60" s="129" t="s">
        <v>69</v>
      </c>
      <c r="C60" s="130">
        <v>6056.8</v>
      </c>
      <c r="D60" s="130">
        <v>3415.6</v>
      </c>
      <c r="E60" s="131">
        <f t="shared" si="0"/>
        <v>56.392814687623826</v>
      </c>
    </row>
    <row r="61" spans="1:5" x14ac:dyDescent="0.2">
      <c r="A61" s="128" t="s">
        <v>70</v>
      </c>
      <c r="B61" s="129" t="s">
        <v>71</v>
      </c>
      <c r="C61" s="130">
        <v>92767.9</v>
      </c>
      <c r="D61" s="130">
        <v>73609</v>
      </c>
      <c r="E61" s="131">
        <f t="shared" si="0"/>
        <v>79.347489810591824</v>
      </c>
    </row>
    <row r="62" spans="1:5" x14ac:dyDescent="0.2">
      <c r="A62" s="128" t="s">
        <v>72</v>
      </c>
      <c r="B62" s="129" t="s">
        <v>73</v>
      </c>
      <c r="C62" s="130">
        <v>30077.4</v>
      </c>
      <c r="D62" s="130">
        <v>21406.6</v>
      </c>
      <c r="E62" s="131">
        <f t="shared" si="0"/>
        <v>71.171710320705898</v>
      </c>
    </row>
    <row r="63" spans="1:5" x14ac:dyDescent="0.2">
      <c r="A63" s="132" t="s">
        <v>86</v>
      </c>
      <c r="B63" s="129" t="s">
        <v>87</v>
      </c>
      <c r="C63" s="130">
        <v>70</v>
      </c>
      <c r="D63" s="130">
        <v>37.5</v>
      </c>
      <c r="E63" s="131">
        <f t="shared" si="0"/>
        <v>53.571428571428569</v>
      </c>
    </row>
    <row r="64" spans="1:5" x14ac:dyDescent="0.2">
      <c r="A64" s="128" t="s">
        <v>88</v>
      </c>
      <c r="B64" s="129" t="s">
        <v>89</v>
      </c>
      <c r="C64" s="130">
        <v>357849.59999999998</v>
      </c>
      <c r="D64" s="130">
        <v>241018.5</v>
      </c>
      <c r="E64" s="131">
        <f t="shared" si="0"/>
        <v>67.351898674750515</v>
      </c>
    </row>
    <row r="65" spans="1:8" x14ac:dyDescent="0.2">
      <c r="A65" s="128" t="s">
        <v>74</v>
      </c>
      <c r="B65" s="129" t="s">
        <v>75</v>
      </c>
      <c r="C65" s="130">
        <v>42859.4</v>
      </c>
      <c r="D65" s="130">
        <v>27607.7</v>
      </c>
      <c r="E65" s="131">
        <f t="shared" si="0"/>
        <v>64.414574165760612</v>
      </c>
    </row>
    <row r="66" spans="1:8" x14ac:dyDescent="0.2">
      <c r="A66" s="128" t="s">
        <v>76</v>
      </c>
      <c r="B66" s="129" t="s">
        <v>77</v>
      </c>
      <c r="C66" s="130">
        <v>20468.900000000001</v>
      </c>
      <c r="D66" s="130">
        <v>17440.8</v>
      </c>
      <c r="E66" s="131">
        <f t="shared" si="0"/>
        <v>85.20633741920669</v>
      </c>
    </row>
    <row r="67" spans="1:8" x14ac:dyDescent="0.2">
      <c r="A67" s="128" t="s">
        <v>78</v>
      </c>
      <c r="B67" s="129" t="s">
        <v>79</v>
      </c>
      <c r="C67" s="130">
        <v>7325.3</v>
      </c>
      <c r="D67" s="130">
        <v>5061.3999999999996</v>
      </c>
      <c r="E67" s="131">
        <f t="shared" si="0"/>
        <v>69.094781101115316</v>
      </c>
    </row>
    <row r="68" spans="1:8" x14ac:dyDescent="0.2">
      <c r="A68" s="132" t="s">
        <v>90</v>
      </c>
      <c r="B68" s="129" t="s">
        <v>91</v>
      </c>
      <c r="C68" s="130">
        <v>2335.8000000000002</v>
      </c>
      <c r="D68" s="130">
        <v>1573.1</v>
      </c>
      <c r="E68" s="131">
        <f t="shared" si="0"/>
        <v>67.347375631475288</v>
      </c>
    </row>
    <row r="69" spans="1:8" x14ac:dyDescent="0.2">
      <c r="A69" s="128" t="s">
        <v>92</v>
      </c>
      <c r="B69" s="129" t="s">
        <v>93</v>
      </c>
      <c r="C69" s="130">
        <v>523.4</v>
      </c>
      <c r="D69" s="130">
        <v>356.6</v>
      </c>
      <c r="E69" s="131">
        <f t="shared" si="0"/>
        <v>68.131448223156283</v>
      </c>
      <c r="F69" s="133"/>
      <c r="G69" s="133"/>
      <c r="H69" s="133"/>
    </row>
    <row r="70" spans="1:8" x14ac:dyDescent="0.2">
      <c r="A70" s="134" t="s">
        <v>94</v>
      </c>
      <c r="B70" s="135"/>
      <c r="C70" s="136">
        <f>C6+C15+C24+C33+C42+C51+C58</f>
        <v>698226.9</v>
      </c>
      <c r="D70" s="136">
        <v>480417.6</v>
      </c>
      <c r="E70" s="127">
        <f t="shared" ref="E70:E82" si="1">D70/C70*100</f>
        <v>68.805369715775768</v>
      </c>
      <c r="F70" s="133"/>
      <c r="G70" s="133"/>
      <c r="H70" s="133"/>
    </row>
    <row r="71" spans="1:8" ht="11.25" customHeight="1" x14ac:dyDescent="0.2">
      <c r="A71" s="137" t="s">
        <v>95</v>
      </c>
      <c r="B71" s="138"/>
      <c r="C71" s="139">
        <v>-23320</v>
      </c>
      <c r="D71" s="139">
        <v>14955.5</v>
      </c>
      <c r="E71" s="140">
        <f>D71/C71%</f>
        <v>-64.131646655231563</v>
      </c>
    </row>
    <row r="72" spans="1:8" ht="18" customHeight="1" x14ac:dyDescent="0.2">
      <c r="C72" s="141"/>
    </row>
    <row r="73" spans="1:8" x14ac:dyDescent="0.2">
      <c r="C73" s="141"/>
      <c r="D73" s="141"/>
    </row>
  </sheetData>
  <mergeCells count="1">
    <mergeCell ref="A3:F3"/>
  </mergeCells>
  <pageMargins left="0.39370078740157483" right="0.15748031496062992" top="0.19685039370078741" bottom="0.19685039370078741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3"/>
  <sheetViews>
    <sheetView zoomScale="120" zoomScaleNormal="120" zoomScaleSheetLayoutView="82" workbookViewId="0">
      <selection activeCell="C24" sqref="C24"/>
    </sheetView>
  </sheetViews>
  <sheetFormatPr defaultRowHeight="12.75" x14ac:dyDescent="0.2"/>
  <cols>
    <col min="1" max="1" width="15.5703125" style="46" customWidth="1"/>
    <col min="2" max="2" width="3.140625" style="45" hidden="1" customWidth="1"/>
    <col min="3" max="3" width="8.7109375" style="45" customWidth="1"/>
    <col min="4" max="4" width="8.85546875" style="45" customWidth="1"/>
    <col min="5" max="5" width="5.85546875" style="45" customWidth="1"/>
    <col min="6" max="6" width="9.28515625" style="45" bestFit="1" customWidth="1"/>
    <col min="7" max="7" width="7.85546875" style="45" customWidth="1"/>
    <col min="8" max="8" width="7.28515625" style="45" customWidth="1"/>
    <col min="9" max="9" width="7.85546875" style="45" bestFit="1" customWidth="1"/>
    <col min="10" max="10" width="7.85546875" style="45" customWidth="1"/>
    <col min="11" max="11" width="7.140625" style="45" customWidth="1"/>
    <col min="12" max="12" width="10.42578125" style="45" bestFit="1" customWidth="1"/>
    <col min="13" max="13" width="8.7109375" style="45" customWidth="1"/>
    <col min="14" max="14" width="6.42578125" style="45" customWidth="1"/>
    <col min="15" max="15" width="6.42578125" style="45" hidden="1" customWidth="1"/>
    <col min="16" max="16" width="0.42578125" style="45" hidden="1" customWidth="1"/>
    <col min="17" max="29" width="8.85546875" style="45" hidden="1" customWidth="1"/>
    <col min="30" max="30" width="8.5703125" style="45" hidden="1" customWidth="1"/>
    <col min="31" max="40" width="8.85546875" style="45" hidden="1" customWidth="1"/>
    <col min="41" max="42" width="9.140625" style="45" customWidth="1"/>
    <col min="43" max="43" width="6" style="45" customWidth="1"/>
    <col min="44" max="44" width="10.140625" style="45" customWidth="1"/>
    <col min="45" max="45" width="8.85546875" style="45" customWidth="1"/>
    <col min="46" max="46" width="8.28515625" style="45" customWidth="1"/>
    <col min="47" max="256" width="9.140625" style="45"/>
    <col min="257" max="257" width="15.5703125" style="45" customWidth="1"/>
    <col min="258" max="258" width="0" style="45" hidden="1" customWidth="1"/>
    <col min="259" max="259" width="8.7109375" style="45" customWidth="1"/>
    <col min="260" max="260" width="8.85546875" style="45" customWidth="1"/>
    <col min="261" max="261" width="5.85546875" style="45" customWidth="1"/>
    <col min="262" max="262" width="9.28515625" style="45" bestFit="1" customWidth="1"/>
    <col min="263" max="263" width="7.85546875" style="45" customWidth="1"/>
    <col min="264" max="264" width="7.28515625" style="45" customWidth="1"/>
    <col min="265" max="265" width="7.85546875" style="45" bestFit="1" customWidth="1"/>
    <col min="266" max="266" width="7.85546875" style="45" customWidth="1"/>
    <col min="267" max="267" width="7.140625" style="45" customWidth="1"/>
    <col min="268" max="268" width="10.42578125" style="45" bestFit="1" customWidth="1"/>
    <col min="269" max="269" width="8.7109375" style="45" customWidth="1"/>
    <col min="270" max="270" width="6.42578125" style="45" customWidth="1"/>
    <col min="271" max="296" width="0" style="45" hidden="1" customWidth="1"/>
    <col min="297" max="298" width="9.140625" style="45" customWidth="1"/>
    <col min="299" max="299" width="6" style="45" customWidth="1"/>
    <col min="300" max="300" width="10.140625" style="45" customWidth="1"/>
    <col min="301" max="301" width="8.85546875" style="45" customWidth="1"/>
    <col min="302" max="302" width="8.28515625" style="45" customWidth="1"/>
    <col min="303" max="512" width="9.140625" style="45"/>
    <col min="513" max="513" width="15.5703125" style="45" customWidth="1"/>
    <col min="514" max="514" width="0" style="45" hidden="1" customWidth="1"/>
    <col min="515" max="515" width="8.7109375" style="45" customWidth="1"/>
    <col min="516" max="516" width="8.85546875" style="45" customWidth="1"/>
    <col min="517" max="517" width="5.85546875" style="45" customWidth="1"/>
    <col min="518" max="518" width="9.28515625" style="45" bestFit="1" customWidth="1"/>
    <col min="519" max="519" width="7.85546875" style="45" customWidth="1"/>
    <col min="520" max="520" width="7.28515625" style="45" customWidth="1"/>
    <col min="521" max="521" width="7.85546875" style="45" bestFit="1" customWidth="1"/>
    <col min="522" max="522" width="7.85546875" style="45" customWidth="1"/>
    <col min="523" max="523" width="7.140625" style="45" customWidth="1"/>
    <col min="524" max="524" width="10.42578125" style="45" bestFit="1" customWidth="1"/>
    <col min="525" max="525" width="8.7109375" style="45" customWidth="1"/>
    <col min="526" max="526" width="6.42578125" style="45" customWidth="1"/>
    <col min="527" max="552" width="0" style="45" hidden="1" customWidth="1"/>
    <col min="553" max="554" width="9.140625" style="45" customWidth="1"/>
    <col min="555" max="555" width="6" style="45" customWidth="1"/>
    <col min="556" max="556" width="10.140625" style="45" customWidth="1"/>
    <col min="557" max="557" width="8.85546875" style="45" customWidth="1"/>
    <col min="558" max="558" width="8.28515625" style="45" customWidth="1"/>
    <col min="559" max="768" width="9.140625" style="45"/>
    <col min="769" max="769" width="15.5703125" style="45" customWidth="1"/>
    <col min="770" max="770" width="0" style="45" hidden="1" customWidth="1"/>
    <col min="771" max="771" width="8.7109375" style="45" customWidth="1"/>
    <col min="772" max="772" width="8.85546875" style="45" customWidth="1"/>
    <col min="773" max="773" width="5.85546875" style="45" customWidth="1"/>
    <col min="774" max="774" width="9.28515625" style="45" bestFit="1" customWidth="1"/>
    <col min="775" max="775" width="7.85546875" style="45" customWidth="1"/>
    <col min="776" max="776" width="7.28515625" style="45" customWidth="1"/>
    <col min="777" max="777" width="7.85546875" style="45" bestFit="1" customWidth="1"/>
    <col min="778" max="778" width="7.85546875" style="45" customWidth="1"/>
    <col min="779" max="779" width="7.140625" style="45" customWidth="1"/>
    <col min="780" max="780" width="10.42578125" style="45" bestFit="1" customWidth="1"/>
    <col min="781" max="781" width="8.7109375" style="45" customWidth="1"/>
    <col min="782" max="782" width="6.42578125" style="45" customWidth="1"/>
    <col min="783" max="808" width="0" style="45" hidden="1" customWidth="1"/>
    <col min="809" max="810" width="9.140625" style="45" customWidth="1"/>
    <col min="811" max="811" width="6" style="45" customWidth="1"/>
    <col min="812" max="812" width="10.140625" style="45" customWidth="1"/>
    <col min="813" max="813" width="8.85546875" style="45" customWidth="1"/>
    <col min="814" max="814" width="8.28515625" style="45" customWidth="1"/>
    <col min="815" max="1024" width="9.140625" style="45"/>
    <col min="1025" max="1025" width="15.5703125" style="45" customWidth="1"/>
    <col min="1026" max="1026" width="0" style="45" hidden="1" customWidth="1"/>
    <col min="1027" max="1027" width="8.7109375" style="45" customWidth="1"/>
    <col min="1028" max="1028" width="8.85546875" style="45" customWidth="1"/>
    <col min="1029" max="1029" width="5.85546875" style="45" customWidth="1"/>
    <col min="1030" max="1030" width="9.28515625" style="45" bestFit="1" customWidth="1"/>
    <col min="1031" max="1031" width="7.85546875" style="45" customWidth="1"/>
    <col min="1032" max="1032" width="7.28515625" style="45" customWidth="1"/>
    <col min="1033" max="1033" width="7.85546875" style="45" bestFit="1" customWidth="1"/>
    <col min="1034" max="1034" width="7.85546875" style="45" customWidth="1"/>
    <col min="1035" max="1035" width="7.140625" style="45" customWidth="1"/>
    <col min="1036" max="1036" width="10.42578125" style="45" bestFit="1" customWidth="1"/>
    <col min="1037" max="1037" width="8.7109375" style="45" customWidth="1"/>
    <col min="1038" max="1038" width="6.42578125" style="45" customWidth="1"/>
    <col min="1039" max="1064" width="0" style="45" hidden="1" customWidth="1"/>
    <col min="1065" max="1066" width="9.140625" style="45" customWidth="1"/>
    <col min="1067" max="1067" width="6" style="45" customWidth="1"/>
    <col min="1068" max="1068" width="10.140625" style="45" customWidth="1"/>
    <col min="1069" max="1069" width="8.85546875" style="45" customWidth="1"/>
    <col min="1070" max="1070" width="8.28515625" style="45" customWidth="1"/>
    <col min="1071" max="1280" width="9.140625" style="45"/>
    <col min="1281" max="1281" width="15.5703125" style="45" customWidth="1"/>
    <col min="1282" max="1282" width="0" style="45" hidden="1" customWidth="1"/>
    <col min="1283" max="1283" width="8.7109375" style="45" customWidth="1"/>
    <col min="1284" max="1284" width="8.85546875" style="45" customWidth="1"/>
    <col min="1285" max="1285" width="5.85546875" style="45" customWidth="1"/>
    <col min="1286" max="1286" width="9.28515625" style="45" bestFit="1" customWidth="1"/>
    <col min="1287" max="1287" width="7.85546875" style="45" customWidth="1"/>
    <col min="1288" max="1288" width="7.28515625" style="45" customWidth="1"/>
    <col min="1289" max="1289" width="7.85546875" style="45" bestFit="1" customWidth="1"/>
    <col min="1290" max="1290" width="7.85546875" style="45" customWidth="1"/>
    <col min="1291" max="1291" width="7.140625" style="45" customWidth="1"/>
    <col min="1292" max="1292" width="10.42578125" style="45" bestFit="1" customWidth="1"/>
    <col min="1293" max="1293" width="8.7109375" style="45" customWidth="1"/>
    <col min="1294" max="1294" width="6.42578125" style="45" customWidth="1"/>
    <col min="1295" max="1320" width="0" style="45" hidden="1" customWidth="1"/>
    <col min="1321" max="1322" width="9.140625" style="45" customWidth="1"/>
    <col min="1323" max="1323" width="6" style="45" customWidth="1"/>
    <col min="1324" max="1324" width="10.140625" style="45" customWidth="1"/>
    <col min="1325" max="1325" width="8.85546875" style="45" customWidth="1"/>
    <col min="1326" max="1326" width="8.28515625" style="45" customWidth="1"/>
    <col min="1327" max="1536" width="9.140625" style="45"/>
    <col min="1537" max="1537" width="15.5703125" style="45" customWidth="1"/>
    <col min="1538" max="1538" width="0" style="45" hidden="1" customWidth="1"/>
    <col min="1539" max="1539" width="8.7109375" style="45" customWidth="1"/>
    <col min="1540" max="1540" width="8.85546875" style="45" customWidth="1"/>
    <col min="1541" max="1541" width="5.85546875" style="45" customWidth="1"/>
    <col min="1542" max="1542" width="9.28515625" style="45" bestFit="1" customWidth="1"/>
    <col min="1543" max="1543" width="7.85546875" style="45" customWidth="1"/>
    <col min="1544" max="1544" width="7.28515625" style="45" customWidth="1"/>
    <col min="1545" max="1545" width="7.85546875" style="45" bestFit="1" customWidth="1"/>
    <col min="1546" max="1546" width="7.85546875" style="45" customWidth="1"/>
    <col min="1547" max="1547" width="7.140625" style="45" customWidth="1"/>
    <col min="1548" max="1548" width="10.42578125" style="45" bestFit="1" customWidth="1"/>
    <col min="1549" max="1549" width="8.7109375" style="45" customWidth="1"/>
    <col min="1550" max="1550" width="6.42578125" style="45" customWidth="1"/>
    <col min="1551" max="1576" width="0" style="45" hidden="1" customWidth="1"/>
    <col min="1577" max="1578" width="9.140625" style="45" customWidth="1"/>
    <col min="1579" max="1579" width="6" style="45" customWidth="1"/>
    <col min="1580" max="1580" width="10.140625" style="45" customWidth="1"/>
    <col min="1581" max="1581" width="8.85546875" style="45" customWidth="1"/>
    <col min="1582" max="1582" width="8.28515625" style="45" customWidth="1"/>
    <col min="1583" max="1792" width="9.140625" style="45"/>
    <col min="1793" max="1793" width="15.5703125" style="45" customWidth="1"/>
    <col min="1794" max="1794" width="0" style="45" hidden="1" customWidth="1"/>
    <col min="1795" max="1795" width="8.7109375" style="45" customWidth="1"/>
    <col min="1796" max="1796" width="8.85546875" style="45" customWidth="1"/>
    <col min="1797" max="1797" width="5.85546875" style="45" customWidth="1"/>
    <col min="1798" max="1798" width="9.28515625" style="45" bestFit="1" customWidth="1"/>
    <col min="1799" max="1799" width="7.85546875" style="45" customWidth="1"/>
    <col min="1800" max="1800" width="7.28515625" style="45" customWidth="1"/>
    <col min="1801" max="1801" width="7.85546875" style="45" bestFit="1" customWidth="1"/>
    <col min="1802" max="1802" width="7.85546875" style="45" customWidth="1"/>
    <col min="1803" max="1803" width="7.140625" style="45" customWidth="1"/>
    <col min="1804" max="1804" width="10.42578125" style="45" bestFit="1" customWidth="1"/>
    <col min="1805" max="1805" width="8.7109375" style="45" customWidth="1"/>
    <col min="1806" max="1806" width="6.42578125" style="45" customWidth="1"/>
    <col min="1807" max="1832" width="0" style="45" hidden="1" customWidth="1"/>
    <col min="1833" max="1834" width="9.140625" style="45" customWidth="1"/>
    <col min="1835" max="1835" width="6" style="45" customWidth="1"/>
    <col min="1836" max="1836" width="10.140625" style="45" customWidth="1"/>
    <col min="1837" max="1837" width="8.85546875" style="45" customWidth="1"/>
    <col min="1838" max="1838" width="8.28515625" style="45" customWidth="1"/>
    <col min="1839" max="2048" width="9.140625" style="45"/>
    <col min="2049" max="2049" width="15.5703125" style="45" customWidth="1"/>
    <col min="2050" max="2050" width="0" style="45" hidden="1" customWidth="1"/>
    <col min="2051" max="2051" width="8.7109375" style="45" customWidth="1"/>
    <col min="2052" max="2052" width="8.85546875" style="45" customWidth="1"/>
    <col min="2053" max="2053" width="5.85546875" style="45" customWidth="1"/>
    <col min="2054" max="2054" width="9.28515625" style="45" bestFit="1" customWidth="1"/>
    <col min="2055" max="2055" width="7.85546875" style="45" customWidth="1"/>
    <col min="2056" max="2056" width="7.28515625" style="45" customWidth="1"/>
    <col min="2057" max="2057" width="7.85546875" style="45" bestFit="1" customWidth="1"/>
    <col min="2058" max="2058" width="7.85546875" style="45" customWidth="1"/>
    <col min="2059" max="2059" width="7.140625" style="45" customWidth="1"/>
    <col min="2060" max="2060" width="10.42578125" style="45" bestFit="1" customWidth="1"/>
    <col min="2061" max="2061" width="8.7109375" style="45" customWidth="1"/>
    <col min="2062" max="2062" width="6.42578125" style="45" customWidth="1"/>
    <col min="2063" max="2088" width="0" style="45" hidden="1" customWidth="1"/>
    <col min="2089" max="2090" width="9.140625" style="45" customWidth="1"/>
    <col min="2091" max="2091" width="6" style="45" customWidth="1"/>
    <col min="2092" max="2092" width="10.140625" style="45" customWidth="1"/>
    <col min="2093" max="2093" width="8.85546875" style="45" customWidth="1"/>
    <col min="2094" max="2094" width="8.28515625" style="45" customWidth="1"/>
    <col min="2095" max="2304" width="9.140625" style="45"/>
    <col min="2305" max="2305" width="15.5703125" style="45" customWidth="1"/>
    <col min="2306" max="2306" width="0" style="45" hidden="1" customWidth="1"/>
    <col min="2307" max="2307" width="8.7109375" style="45" customWidth="1"/>
    <col min="2308" max="2308" width="8.85546875" style="45" customWidth="1"/>
    <col min="2309" max="2309" width="5.85546875" style="45" customWidth="1"/>
    <col min="2310" max="2310" width="9.28515625" style="45" bestFit="1" customWidth="1"/>
    <col min="2311" max="2311" width="7.85546875" style="45" customWidth="1"/>
    <col min="2312" max="2312" width="7.28515625" style="45" customWidth="1"/>
    <col min="2313" max="2313" width="7.85546875" style="45" bestFit="1" customWidth="1"/>
    <col min="2314" max="2314" width="7.85546875" style="45" customWidth="1"/>
    <col min="2315" max="2315" width="7.140625" style="45" customWidth="1"/>
    <col min="2316" max="2316" width="10.42578125" style="45" bestFit="1" customWidth="1"/>
    <col min="2317" max="2317" width="8.7109375" style="45" customWidth="1"/>
    <col min="2318" max="2318" width="6.42578125" style="45" customWidth="1"/>
    <col min="2319" max="2344" width="0" style="45" hidden="1" customWidth="1"/>
    <col min="2345" max="2346" width="9.140625" style="45" customWidth="1"/>
    <col min="2347" max="2347" width="6" style="45" customWidth="1"/>
    <col min="2348" max="2348" width="10.140625" style="45" customWidth="1"/>
    <col min="2349" max="2349" width="8.85546875" style="45" customWidth="1"/>
    <col min="2350" max="2350" width="8.28515625" style="45" customWidth="1"/>
    <col min="2351" max="2560" width="9.140625" style="45"/>
    <col min="2561" max="2561" width="15.5703125" style="45" customWidth="1"/>
    <col min="2562" max="2562" width="0" style="45" hidden="1" customWidth="1"/>
    <col min="2563" max="2563" width="8.7109375" style="45" customWidth="1"/>
    <col min="2564" max="2564" width="8.85546875" style="45" customWidth="1"/>
    <col min="2565" max="2565" width="5.85546875" style="45" customWidth="1"/>
    <col min="2566" max="2566" width="9.28515625" style="45" bestFit="1" customWidth="1"/>
    <col min="2567" max="2567" width="7.85546875" style="45" customWidth="1"/>
    <col min="2568" max="2568" width="7.28515625" style="45" customWidth="1"/>
    <col min="2569" max="2569" width="7.85546875" style="45" bestFit="1" customWidth="1"/>
    <col min="2570" max="2570" width="7.85546875" style="45" customWidth="1"/>
    <col min="2571" max="2571" width="7.140625" style="45" customWidth="1"/>
    <col min="2572" max="2572" width="10.42578125" style="45" bestFit="1" customWidth="1"/>
    <col min="2573" max="2573" width="8.7109375" style="45" customWidth="1"/>
    <col min="2574" max="2574" width="6.42578125" style="45" customWidth="1"/>
    <col min="2575" max="2600" width="0" style="45" hidden="1" customWidth="1"/>
    <col min="2601" max="2602" width="9.140625" style="45" customWidth="1"/>
    <col min="2603" max="2603" width="6" style="45" customWidth="1"/>
    <col min="2604" max="2604" width="10.140625" style="45" customWidth="1"/>
    <col min="2605" max="2605" width="8.85546875" style="45" customWidth="1"/>
    <col min="2606" max="2606" width="8.28515625" style="45" customWidth="1"/>
    <col min="2607" max="2816" width="9.140625" style="45"/>
    <col min="2817" max="2817" width="15.5703125" style="45" customWidth="1"/>
    <col min="2818" max="2818" width="0" style="45" hidden="1" customWidth="1"/>
    <col min="2819" max="2819" width="8.7109375" style="45" customWidth="1"/>
    <col min="2820" max="2820" width="8.85546875" style="45" customWidth="1"/>
    <col min="2821" max="2821" width="5.85546875" style="45" customWidth="1"/>
    <col min="2822" max="2822" width="9.28515625" style="45" bestFit="1" customWidth="1"/>
    <col min="2823" max="2823" width="7.85546875" style="45" customWidth="1"/>
    <col min="2824" max="2824" width="7.28515625" style="45" customWidth="1"/>
    <col min="2825" max="2825" width="7.85546875" style="45" bestFit="1" customWidth="1"/>
    <col min="2826" max="2826" width="7.85546875" style="45" customWidth="1"/>
    <col min="2827" max="2827" width="7.140625" style="45" customWidth="1"/>
    <col min="2828" max="2828" width="10.42578125" style="45" bestFit="1" customWidth="1"/>
    <col min="2829" max="2829" width="8.7109375" style="45" customWidth="1"/>
    <col min="2830" max="2830" width="6.42578125" style="45" customWidth="1"/>
    <col min="2831" max="2856" width="0" style="45" hidden="1" customWidth="1"/>
    <col min="2857" max="2858" width="9.140625" style="45" customWidth="1"/>
    <col min="2859" max="2859" width="6" style="45" customWidth="1"/>
    <col min="2860" max="2860" width="10.140625" style="45" customWidth="1"/>
    <col min="2861" max="2861" width="8.85546875" style="45" customWidth="1"/>
    <col min="2862" max="2862" width="8.28515625" style="45" customWidth="1"/>
    <col min="2863" max="3072" width="9.140625" style="45"/>
    <col min="3073" max="3073" width="15.5703125" style="45" customWidth="1"/>
    <col min="3074" max="3074" width="0" style="45" hidden="1" customWidth="1"/>
    <col min="3075" max="3075" width="8.7109375" style="45" customWidth="1"/>
    <col min="3076" max="3076" width="8.85546875" style="45" customWidth="1"/>
    <col min="3077" max="3077" width="5.85546875" style="45" customWidth="1"/>
    <col min="3078" max="3078" width="9.28515625" style="45" bestFit="1" customWidth="1"/>
    <col min="3079" max="3079" width="7.85546875" style="45" customWidth="1"/>
    <col min="3080" max="3080" width="7.28515625" style="45" customWidth="1"/>
    <col min="3081" max="3081" width="7.85546875" style="45" bestFit="1" customWidth="1"/>
    <col min="3082" max="3082" width="7.85546875" style="45" customWidth="1"/>
    <col min="3083" max="3083" width="7.140625" style="45" customWidth="1"/>
    <col min="3084" max="3084" width="10.42578125" style="45" bestFit="1" customWidth="1"/>
    <col min="3085" max="3085" width="8.7109375" style="45" customWidth="1"/>
    <col min="3086" max="3086" width="6.42578125" style="45" customWidth="1"/>
    <col min="3087" max="3112" width="0" style="45" hidden="1" customWidth="1"/>
    <col min="3113" max="3114" width="9.140625" style="45" customWidth="1"/>
    <col min="3115" max="3115" width="6" style="45" customWidth="1"/>
    <col min="3116" max="3116" width="10.140625" style="45" customWidth="1"/>
    <col min="3117" max="3117" width="8.85546875" style="45" customWidth="1"/>
    <col min="3118" max="3118" width="8.28515625" style="45" customWidth="1"/>
    <col min="3119" max="3328" width="9.140625" style="45"/>
    <col min="3329" max="3329" width="15.5703125" style="45" customWidth="1"/>
    <col min="3330" max="3330" width="0" style="45" hidden="1" customWidth="1"/>
    <col min="3331" max="3331" width="8.7109375" style="45" customWidth="1"/>
    <col min="3332" max="3332" width="8.85546875" style="45" customWidth="1"/>
    <col min="3333" max="3333" width="5.85546875" style="45" customWidth="1"/>
    <col min="3334" max="3334" width="9.28515625" style="45" bestFit="1" customWidth="1"/>
    <col min="3335" max="3335" width="7.85546875" style="45" customWidth="1"/>
    <col min="3336" max="3336" width="7.28515625" style="45" customWidth="1"/>
    <col min="3337" max="3337" width="7.85546875" style="45" bestFit="1" customWidth="1"/>
    <col min="3338" max="3338" width="7.85546875" style="45" customWidth="1"/>
    <col min="3339" max="3339" width="7.140625" style="45" customWidth="1"/>
    <col min="3340" max="3340" width="10.42578125" style="45" bestFit="1" customWidth="1"/>
    <col min="3341" max="3341" width="8.7109375" style="45" customWidth="1"/>
    <col min="3342" max="3342" width="6.42578125" style="45" customWidth="1"/>
    <col min="3343" max="3368" width="0" style="45" hidden="1" customWidth="1"/>
    <col min="3369" max="3370" width="9.140625" style="45" customWidth="1"/>
    <col min="3371" max="3371" width="6" style="45" customWidth="1"/>
    <col min="3372" max="3372" width="10.140625" style="45" customWidth="1"/>
    <col min="3373" max="3373" width="8.85546875" style="45" customWidth="1"/>
    <col min="3374" max="3374" width="8.28515625" style="45" customWidth="1"/>
    <col min="3375" max="3584" width="9.140625" style="45"/>
    <col min="3585" max="3585" width="15.5703125" style="45" customWidth="1"/>
    <col min="3586" max="3586" width="0" style="45" hidden="1" customWidth="1"/>
    <col min="3587" max="3587" width="8.7109375" style="45" customWidth="1"/>
    <col min="3588" max="3588" width="8.85546875" style="45" customWidth="1"/>
    <col min="3589" max="3589" width="5.85546875" style="45" customWidth="1"/>
    <col min="3590" max="3590" width="9.28515625" style="45" bestFit="1" customWidth="1"/>
    <col min="3591" max="3591" width="7.85546875" style="45" customWidth="1"/>
    <col min="3592" max="3592" width="7.28515625" style="45" customWidth="1"/>
    <col min="3593" max="3593" width="7.85546875" style="45" bestFit="1" customWidth="1"/>
    <col min="3594" max="3594" width="7.85546875" style="45" customWidth="1"/>
    <col min="3595" max="3595" width="7.140625" style="45" customWidth="1"/>
    <col min="3596" max="3596" width="10.42578125" style="45" bestFit="1" customWidth="1"/>
    <col min="3597" max="3597" width="8.7109375" style="45" customWidth="1"/>
    <col min="3598" max="3598" width="6.42578125" style="45" customWidth="1"/>
    <col min="3599" max="3624" width="0" style="45" hidden="1" customWidth="1"/>
    <col min="3625" max="3626" width="9.140625" style="45" customWidth="1"/>
    <col min="3627" max="3627" width="6" style="45" customWidth="1"/>
    <col min="3628" max="3628" width="10.140625" style="45" customWidth="1"/>
    <col min="3629" max="3629" width="8.85546875" style="45" customWidth="1"/>
    <col min="3630" max="3630" width="8.28515625" style="45" customWidth="1"/>
    <col min="3631" max="3840" width="9.140625" style="45"/>
    <col min="3841" max="3841" width="15.5703125" style="45" customWidth="1"/>
    <col min="3842" max="3842" width="0" style="45" hidden="1" customWidth="1"/>
    <col min="3843" max="3843" width="8.7109375" style="45" customWidth="1"/>
    <col min="3844" max="3844" width="8.85546875" style="45" customWidth="1"/>
    <col min="3845" max="3845" width="5.85546875" style="45" customWidth="1"/>
    <col min="3846" max="3846" width="9.28515625" style="45" bestFit="1" customWidth="1"/>
    <col min="3847" max="3847" width="7.85546875" style="45" customWidth="1"/>
    <col min="3848" max="3848" width="7.28515625" style="45" customWidth="1"/>
    <col min="3849" max="3849" width="7.85546875" style="45" bestFit="1" customWidth="1"/>
    <col min="3850" max="3850" width="7.85546875" style="45" customWidth="1"/>
    <col min="3851" max="3851" width="7.140625" style="45" customWidth="1"/>
    <col min="3852" max="3852" width="10.42578125" style="45" bestFit="1" customWidth="1"/>
    <col min="3853" max="3853" width="8.7109375" style="45" customWidth="1"/>
    <col min="3854" max="3854" width="6.42578125" style="45" customWidth="1"/>
    <col min="3855" max="3880" width="0" style="45" hidden="1" customWidth="1"/>
    <col min="3881" max="3882" width="9.140625" style="45" customWidth="1"/>
    <col min="3883" max="3883" width="6" style="45" customWidth="1"/>
    <col min="3884" max="3884" width="10.140625" style="45" customWidth="1"/>
    <col min="3885" max="3885" width="8.85546875" style="45" customWidth="1"/>
    <col min="3886" max="3886" width="8.28515625" style="45" customWidth="1"/>
    <col min="3887" max="4096" width="9.140625" style="45"/>
    <col min="4097" max="4097" width="15.5703125" style="45" customWidth="1"/>
    <col min="4098" max="4098" width="0" style="45" hidden="1" customWidth="1"/>
    <col min="4099" max="4099" width="8.7109375" style="45" customWidth="1"/>
    <col min="4100" max="4100" width="8.85546875" style="45" customWidth="1"/>
    <col min="4101" max="4101" width="5.85546875" style="45" customWidth="1"/>
    <col min="4102" max="4102" width="9.28515625" style="45" bestFit="1" customWidth="1"/>
    <col min="4103" max="4103" width="7.85546875" style="45" customWidth="1"/>
    <col min="4104" max="4104" width="7.28515625" style="45" customWidth="1"/>
    <col min="4105" max="4105" width="7.85546875" style="45" bestFit="1" customWidth="1"/>
    <col min="4106" max="4106" width="7.85546875" style="45" customWidth="1"/>
    <col min="4107" max="4107" width="7.140625" style="45" customWidth="1"/>
    <col min="4108" max="4108" width="10.42578125" style="45" bestFit="1" customWidth="1"/>
    <col min="4109" max="4109" width="8.7109375" style="45" customWidth="1"/>
    <col min="4110" max="4110" width="6.42578125" style="45" customWidth="1"/>
    <col min="4111" max="4136" width="0" style="45" hidden="1" customWidth="1"/>
    <col min="4137" max="4138" width="9.140625" style="45" customWidth="1"/>
    <col min="4139" max="4139" width="6" style="45" customWidth="1"/>
    <col min="4140" max="4140" width="10.140625" style="45" customWidth="1"/>
    <col min="4141" max="4141" width="8.85546875" style="45" customWidth="1"/>
    <col min="4142" max="4142" width="8.28515625" style="45" customWidth="1"/>
    <col min="4143" max="4352" width="9.140625" style="45"/>
    <col min="4353" max="4353" width="15.5703125" style="45" customWidth="1"/>
    <col min="4354" max="4354" width="0" style="45" hidden="1" customWidth="1"/>
    <col min="4355" max="4355" width="8.7109375" style="45" customWidth="1"/>
    <col min="4356" max="4356" width="8.85546875" style="45" customWidth="1"/>
    <col min="4357" max="4357" width="5.85546875" style="45" customWidth="1"/>
    <col min="4358" max="4358" width="9.28515625" style="45" bestFit="1" customWidth="1"/>
    <col min="4359" max="4359" width="7.85546875" style="45" customWidth="1"/>
    <col min="4360" max="4360" width="7.28515625" style="45" customWidth="1"/>
    <col min="4361" max="4361" width="7.85546875" style="45" bestFit="1" customWidth="1"/>
    <col min="4362" max="4362" width="7.85546875" style="45" customWidth="1"/>
    <col min="4363" max="4363" width="7.140625" style="45" customWidth="1"/>
    <col min="4364" max="4364" width="10.42578125" style="45" bestFit="1" customWidth="1"/>
    <col min="4365" max="4365" width="8.7109375" style="45" customWidth="1"/>
    <col min="4366" max="4366" width="6.42578125" style="45" customWidth="1"/>
    <col min="4367" max="4392" width="0" style="45" hidden="1" customWidth="1"/>
    <col min="4393" max="4394" width="9.140625" style="45" customWidth="1"/>
    <col min="4395" max="4395" width="6" style="45" customWidth="1"/>
    <col min="4396" max="4396" width="10.140625" style="45" customWidth="1"/>
    <col min="4397" max="4397" width="8.85546875" style="45" customWidth="1"/>
    <col min="4398" max="4398" width="8.28515625" style="45" customWidth="1"/>
    <col min="4399" max="4608" width="9.140625" style="45"/>
    <col min="4609" max="4609" width="15.5703125" style="45" customWidth="1"/>
    <col min="4610" max="4610" width="0" style="45" hidden="1" customWidth="1"/>
    <col min="4611" max="4611" width="8.7109375" style="45" customWidth="1"/>
    <col min="4612" max="4612" width="8.85546875" style="45" customWidth="1"/>
    <col min="4613" max="4613" width="5.85546875" style="45" customWidth="1"/>
    <col min="4614" max="4614" width="9.28515625" style="45" bestFit="1" customWidth="1"/>
    <col min="4615" max="4615" width="7.85546875" style="45" customWidth="1"/>
    <col min="4616" max="4616" width="7.28515625" style="45" customWidth="1"/>
    <col min="4617" max="4617" width="7.85546875" style="45" bestFit="1" customWidth="1"/>
    <col min="4618" max="4618" width="7.85546875" style="45" customWidth="1"/>
    <col min="4619" max="4619" width="7.140625" style="45" customWidth="1"/>
    <col min="4620" max="4620" width="10.42578125" style="45" bestFit="1" customWidth="1"/>
    <col min="4621" max="4621" width="8.7109375" style="45" customWidth="1"/>
    <col min="4622" max="4622" width="6.42578125" style="45" customWidth="1"/>
    <col min="4623" max="4648" width="0" style="45" hidden="1" customWidth="1"/>
    <col min="4649" max="4650" width="9.140625" style="45" customWidth="1"/>
    <col min="4651" max="4651" width="6" style="45" customWidth="1"/>
    <col min="4652" max="4652" width="10.140625" style="45" customWidth="1"/>
    <col min="4653" max="4653" width="8.85546875" style="45" customWidth="1"/>
    <col min="4654" max="4654" width="8.28515625" style="45" customWidth="1"/>
    <col min="4655" max="4864" width="9.140625" style="45"/>
    <col min="4865" max="4865" width="15.5703125" style="45" customWidth="1"/>
    <col min="4866" max="4866" width="0" style="45" hidden="1" customWidth="1"/>
    <col min="4867" max="4867" width="8.7109375" style="45" customWidth="1"/>
    <col min="4868" max="4868" width="8.85546875" style="45" customWidth="1"/>
    <col min="4869" max="4869" width="5.85546875" style="45" customWidth="1"/>
    <col min="4870" max="4870" width="9.28515625" style="45" bestFit="1" customWidth="1"/>
    <col min="4871" max="4871" width="7.85546875" style="45" customWidth="1"/>
    <col min="4872" max="4872" width="7.28515625" style="45" customWidth="1"/>
    <col min="4873" max="4873" width="7.85546875" style="45" bestFit="1" customWidth="1"/>
    <col min="4874" max="4874" width="7.85546875" style="45" customWidth="1"/>
    <col min="4875" max="4875" width="7.140625" style="45" customWidth="1"/>
    <col min="4876" max="4876" width="10.42578125" style="45" bestFit="1" customWidth="1"/>
    <col min="4877" max="4877" width="8.7109375" style="45" customWidth="1"/>
    <col min="4878" max="4878" width="6.42578125" style="45" customWidth="1"/>
    <col min="4879" max="4904" width="0" style="45" hidden="1" customWidth="1"/>
    <col min="4905" max="4906" width="9.140625" style="45" customWidth="1"/>
    <col min="4907" max="4907" width="6" style="45" customWidth="1"/>
    <col min="4908" max="4908" width="10.140625" style="45" customWidth="1"/>
    <col min="4909" max="4909" width="8.85546875" style="45" customWidth="1"/>
    <col min="4910" max="4910" width="8.28515625" style="45" customWidth="1"/>
    <col min="4911" max="5120" width="9.140625" style="45"/>
    <col min="5121" max="5121" width="15.5703125" style="45" customWidth="1"/>
    <col min="5122" max="5122" width="0" style="45" hidden="1" customWidth="1"/>
    <col min="5123" max="5123" width="8.7109375" style="45" customWidth="1"/>
    <col min="5124" max="5124" width="8.85546875" style="45" customWidth="1"/>
    <col min="5125" max="5125" width="5.85546875" style="45" customWidth="1"/>
    <col min="5126" max="5126" width="9.28515625" style="45" bestFit="1" customWidth="1"/>
    <col min="5127" max="5127" width="7.85546875" style="45" customWidth="1"/>
    <col min="5128" max="5128" width="7.28515625" style="45" customWidth="1"/>
    <col min="5129" max="5129" width="7.85546875" style="45" bestFit="1" customWidth="1"/>
    <col min="5130" max="5130" width="7.85546875" style="45" customWidth="1"/>
    <col min="5131" max="5131" width="7.140625" style="45" customWidth="1"/>
    <col min="5132" max="5132" width="10.42578125" style="45" bestFit="1" customWidth="1"/>
    <col min="5133" max="5133" width="8.7109375" style="45" customWidth="1"/>
    <col min="5134" max="5134" width="6.42578125" style="45" customWidth="1"/>
    <col min="5135" max="5160" width="0" style="45" hidden="1" customWidth="1"/>
    <col min="5161" max="5162" width="9.140625" style="45" customWidth="1"/>
    <col min="5163" max="5163" width="6" style="45" customWidth="1"/>
    <col min="5164" max="5164" width="10.140625" style="45" customWidth="1"/>
    <col min="5165" max="5165" width="8.85546875" style="45" customWidth="1"/>
    <col min="5166" max="5166" width="8.28515625" style="45" customWidth="1"/>
    <col min="5167" max="5376" width="9.140625" style="45"/>
    <col min="5377" max="5377" width="15.5703125" style="45" customWidth="1"/>
    <col min="5378" max="5378" width="0" style="45" hidden="1" customWidth="1"/>
    <col min="5379" max="5379" width="8.7109375" style="45" customWidth="1"/>
    <col min="5380" max="5380" width="8.85546875" style="45" customWidth="1"/>
    <col min="5381" max="5381" width="5.85546875" style="45" customWidth="1"/>
    <col min="5382" max="5382" width="9.28515625" style="45" bestFit="1" customWidth="1"/>
    <col min="5383" max="5383" width="7.85546875" style="45" customWidth="1"/>
    <col min="5384" max="5384" width="7.28515625" style="45" customWidth="1"/>
    <col min="5385" max="5385" width="7.85546875" style="45" bestFit="1" customWidth="1"/>
    <col min="5386" max="5386" width="7.85546875" style="45" customWidth="1"/>
    <col min="5387" max="5387" width="7.140625" style="45" customWidth="1"/>
    <col min="5388" max="5388" width="10.42578125" style="45" bestFit="1" customWidth="1"/>
    <col min="5389" max="5389" width="8.7109375" style="45" customWidth="1"/>
    <col min="5390" max="5390" width="6.42578125" style="45" customWidth="1"/>
    <col min="5391" max="5416" width="0" style="45" hidden="1" customWidth="1"/>
    <col min="5417" max="5418" width="9.140625" style="45" customWidth="1"/>
    <col min="5419" max="5419" width="6" style="45" customWidth="1"/>
    <col min="5420" max="5420" width="10.140625" style="45" customWidth="1"/>
    <col min="5421" max="5421" width="8.85546875" style="45" customWidth="1"/>
    <col min="5422" max="5422" width="8.28515625" style="45" customWidth="1"/>
    <col min="5423" max="5632" width="9.140625" style="45"/>
    <col min="5633" max="5633" width="15.5703125" style="45" customWidth="1"/>
    <col min="5634" max="5634" width="0" style="45" hidden="1" customWidth="1"/>
    <col min="5635" max="5635" width="8.7109375" style="45" customWidth="1"/>
    <col min="5636" max="5636" width="8.85546875" style="45" customWidth="1"/>
    <col min="5637" max="5637" width="5.85546875" style="45" customWidth="1"/>
    <col min="5638" max="5638" width="9.28515625" style="45" bestFit="1" customWidth="1"/>
    <col min="5639" max="5639" width="7.85546875" style="45" customWidth="1"/>
    <col min="5640" max="5640" width="7.28515625" style="45" customWidth="1"/>
    <col min="5641" max="5641" width="7.85546875" style="45" bestFit="1" customWidth="1"/>
    <col min="5642" max="5642" width="7.85546875" style="45" customWidth="1"/>
    <col min="5643" max="5643" width="7.140625" style="45" customWidth="1"/>
    <col min="5644" max="5644" width="10.42578125" style="45" bestFit="1" customWidth="1"/>
    <col min="5645" max="5645" width="8.7109375" style="45" customWidth="1"/>
    <col min="5646" max="5646" width="6.42578125" style="45" customWidth="1"/>
    <col min="5647" max="5672" width="0" style="45" hidden="1" customWidth="1"/>
    <col min="5673" max="5674" width="9.140625" style="45" customWidth="1"/>
    <col min="5675" max="5675" width="6" style="45" customWidth="1"/>
    <col min="5676" max="5676" width="10.140625" style="45" customWidth="1"/>
    <col min="5677" max="5677" width="8.85546875" style="45" customWidth="1"/>
    <col min="5678" max="5678" width="8.28515625" style="45" customWidth="1"/>
    <col min="5679" max="5888" width="9.140625" style="45"/>
    <col min="5889" max="5889" width="15.5703125" style="45" customWidth="1"/>
    <col min="5890" max="5890" width="0" style="45" hidden="1" customWidth="1"/>
    <col min="5891" max="5891" width="8.7109375" style="45" customWidth="1"/>
    <col min="5892" max="5892" width="8.85546875" style="45" customWidth="1"/>
    <col min="5893" max="5893" width="5.85546875" style="45" customWidth="1"/>
    <col min="5894" max="5894" width="9.28515625" style="45" bestFit="1" customWidth="1"/>
    <col min="5895" max="5895" width="7.85546875" style="45" customWidth="1"/>
    <col min="5896" max="5896" width="7.28515625" style="45" customWidth="1"/>
    <col min="5897" max="5897" width="7.85546875" style="45" bestFit="1" customWidth="1"/>
    <col min="5898" max="5898" width="7.85546875" style="45" customWidth="1"/>
    <col min="5899" max="5899" width="7.140625" style="45" customWidth="1"/>
    <col min="5900" max="5900" width="10.42578125" style="45" bestFit="1" customWidth="1"/>
    <col min="5901" max="5901" width="8.7109375" style="45" customWidth="1"/>
    <col min="5902" max="5902" width="6.42578125" style="45" customWidth="1"/>
    <col min="5903" max="5928" width="0" style="45" hidden="1" customWidth="1"/>
    <col min="5929" max="5930" width="9.140625" style="45" customWidth="1"/>
    <col min="5931" max="5931" width="6" style="45" customWidth="1"/>
    <col min="5932" max="5932" width="10.140625" style="45" customWidth="1"/>
    <col min="5933" max="5933" width="8.85546875" style="45" customWidth="1"/>
    <col min="5934" max="5934" width="8.28515625" style="45" customWidth="1"/>
    <col min="5935" max="6144" width="9.140625" style="45"/>
    <col min="6145" max="6145" width="15.5703125" style="45" customWidth="1"/>
    <col min="6146" max="6146" width="0" style="45" hidden="1" customWidth="1"/>
    <col min="6147" max="6147" width="8.7109375" style="45" customWidth="1"/>
    <col min="6148" max="6148" width="8.85546875" style="45" customWidth="1"/>
    <col min="6149" max="6149" width="5.85546875" style="45" customWidth="1"/>
    <col min="6150" max="6150" width="9.28515625" style="45" bestFit="1" customWidth="1"/>
    <col min="6151" max="6151" width="7.85546875" style="45" customWidth="1"/>
    <col min="6152" max="6152" width="7.28515625" style="45" customWidth="1"/>
    <col min="6153" max="6153" width="7.85546875" style="45" bestFit="1" customWidth="1"/>
    <col min="6154" max="6154" width="7.85546875" style="45" customWidth="1"/>
    <col min="6155" max="6155" width="7.140625" style="45" customWidth="1"/>
    <col min="6156" max="6156" width="10.42578125" style="45" bestFit="1" customWidth="1"/>
    <col min="6157" max="6157" width="8.7109375" style="45" customWidth="1"/>
    <col min="6158" max="6158" width="6.42578125" style="45" customWidth="1"/>
    <col min="6159" max="6184" width="0" style="45" hidden="1" customWidth="1"/>
    <col min="6185" max="6186" width="9.140625" style="45" customWidth="1"/>
    <col min="6187" max="6187" width="6" style="45" customWidth="1"/>
    <col min="6188" max="6188" width="10.140625" style="45" customWidth="1"/>
    <col min="6189" max="6189" width="8.85546875" style="45" customWidth="1"/>
    <col min="6190" max="6190" width="8.28515625" style="45" customWidth="1"/>
    <col min="6191" max="6400" width="9.140625" style="45"/>
    <col min="6401" max="6401" width="15.5703125" style="45" customWidth="1"/>
    <col min="6402" max="6402" width="0" style="45" hidden="1" customWidth="1"/>
    <col min="6403" max="6403" width="8.7109375" style="45" customWidth="1"/>
    <col min="6404" max="6404" width="8.85546875" style="45" customWidth="1"/>
    <col min="6405" max="6405" width="5.85546875" style="45" customWidth="1"/>
    <col min="6406" max="6406" width="9.28515625" style="45" bestFit="1" customWidth="1"/>
    <col min="6407" max="6407" width="7.85546875" style="45" customWidth="1"/>
    <col min="6408" max="6408" width="7.28515625" style="45" customWidth="1"/>
    <col min="6409" max="6409" width="7.85546875" style="45" bestFit="1" customWidth="1"/>
    <col min="6410" max="6410" width="7.85546875" style="45" customWidth="1"/>
    <col min="6411" max="6411" width="7.140625" style="45" customWidth="1"/>
    <col min="6412" max="6412" width="10.42578125" style="45" bestFit="1" customWidth="1"/>
    <col min="6413" max="6413" width="8.7109375" style="45" customWidth="1"/>
    <col min="6414" max="6414" width="6.42578125" style="45" customWidth="1"/>
    <col min="6415" max="6440" width="0" style="45" hidden="1" customWidth="1"/>
    <col min="6441" max="6442" width="9.140625" style="45" customWidth="1"/>
    <col min="6443" max="6443" width="6" style="45" customWidth="1"/>
    <col min="6444" max="6444" width="10.140625" style="45" customWidth="1"/>
    <col min="6445" max="6445" width="8.85546875" style="45" customWidth="1"/>
    <col min="6446" max="6446" width="8.28515625" style="45" customWidth="1"/>
    <col min="6447" max="6656" width="9.140625" style="45"/>
    <col min="6657" max="6657" width="15.5703125" style="45" customWidth="1"/>
    <col min="6658" max="6658" width="0" style="45" hidden="1" customWidth="1"/>
    <col min="6659" max="6659" width="8.7109375" style="45" customWidth="1"/>
    <col min="6660" max="6660" width="8.85546875" style="45" customWidth="1"/>
    <col min="6661" max="6661" width="5.85546875" style="45" customWidth="1"/>
    <col min="6662" max="6662" width="9.28515625" style="45" bestFit="1" customWidth="1"/>
    <col min="6663" max="6663" width="7.85546875" style="45" customWidth="1"/>
    <col min="6664" max="6664" width="7.28515625" style="45" customWidth="1"/>
    <col min="6665" max="6665" width="7.85546875" style="45" bestFit="1" customWidth="1"/>
    <col min="6666" max="6666" width="7.85546875" style="45" customWidth="1"/>
    <col min="6667" max="6667" width="7.140625" style="45" customWidth="1"/>
    <col min="6668" max="6668" width="10.42578125" style="45" bestFit="1" customWidth="1"/>
    <col min="6669" max="6669" width="8.7109375" style="45" customWidth="1"/>
    <col min="6670" max="6670" width="6.42578125" style="45" customWidth="1"/>
    <col min="6671" max="6696" width="0" style="45" hidden="1" customWidth="1"/>
    <col min="6697" max="6698" width="9.140625" style="45" customWidth="1"/>
    <col min="6699" max="6699" width="6" style="45" customWidth="1"/>
    <col min="6700" max="6700" width="10.140625" style="45" customWidth="1"/>
    <col min="6701" max="6701" width="8.85546875" style="45" customWidth="1"/>
    <col min="6702" max="6702" width="8.28515625" style="45" customWidth="1"/>
    <col min="6703" max="6912" width="9.140625" style="45"/>
    <col min="6913" max="6913" width="15.5703125" style="45" customWidth="1"/>
    <col min="6914" max="6914" width="0" style="45" hidden="1" customWidth="1"/>
    <col min="6915" max="6915" width="8.7109375" style="45" customWidth="1"/>
    <col min="6916" max="6916" width="8.85546875" style="45" customWidth="1"/>
    <col min="6917" max="6917" width="5.85546875" style="45" customWidth="1"/>
    <col min="6918" max="6918" width="9.28515625" style="45" bestFit="1" customWidth="1"/>
    <col min="6919" max="6919" width="7.85546875" style="45" customWidth="1"/>
    <col min="6920" max="6920" width="7.28515625" style="45" customWidth="1"/>
    <col min="6921" max="6921" width="7.85546875" style="45" bestFit="1" customWidth="1"/>
    <col min="6922" max="6922" width="7.85546875" style="45" customWidth="1"/>
    <col min="6923" max="6923" width="7.140625" style="45" customWidth="1"/>
    <col min="6924" max="6924" width="10.42578125" style="45" bestFit="1" customWidth="1"/>
    <col min="6925" max="6925" width="8.7109375" style="45" customWidth="1"/>
    <col min="6926" max="6926" width="6.42578125" style="45" customWidth="1"/>
    <col min="6927" max="6952" width="0" style="45" hidden="1" customWidth="1"/>
    <col min="6953" max="6954" width="9.140625" style="45" customWidth="1"/>
    <col min="6955" max="6955" width="6" style="45" customWidth="1"/>
    <col min="6956" max="6956" width="10.140625" style="45" customWidth="1"/>
    <col min="6957" max="6957" width="8.85546875" style="45" customWidth="1"/>
    <col min="6958" max="6958" width="8.28515625" style="45" customWidth="1"/>
    <col min="6959" max="7168" width="9.140625" style="45"/>
    <col min="7169" max="7169" width="15.5703125" style="45" customWidth="1"/>
    <col min="7170" max="7170" width="0" style="45" hidden="1" customWidth="1"/>
    <col min="7171" max="7171" width="8.7109375" style="45" customWidth="1"/>
    <col min="7172" max="7172" width="8.85546875" style="45" customWidth="1"/>
    <col min="7173" max="7173" width="5.85546875" style="45" customWidth="1"/>
    <col min="7174" max="7174" width="9.28515625" style="45" bestFit="1" customWidth="1"/>
    <col min="7175" max="7175" width="7.85546875" style="45" customWidth="1"/>
    <col min="7176" max="7176" width="7.28515625" style="45" customWidth="1"/>
    <col min="7177" max="7177" width="7.85546875" style="45" bestFit="1" customWidth="1"/>
    <col min="7178" max="7178" width="7.85546875" style="45" customWidth="1"/>
    <col min="7179" max="7179" width="7.140625" style="45" customWidth="1"/>
    <col min="7180" max="7180" width="10.42578125" style="45" bestFit="1" customWidth="1"/>
    <col min="7181" max="7181" width="8.7109375" style="45" customWidth="1"/>
    <col min="7182" max="7182" width="6.42578125" style="45" customWidth="1"/>
    <col min="7183" max="7208" width="0" style="45" hidden="1" customWidth="1"/>
    <col min="7209" max="7210" width="9.140625" style="45" customWidth="1"/>
    <col min="7211" max="7211" width="6" style="45" customWidth="1"/>
    <col min="7212" max="7212" width="10.140625" style="45" customWidth="1"/>
    <col min="7213" max="7213" width="8.85546875" style="45" customWidth="1"/>
    <col min="7214" max="7214" width="8.28515625" style="45" customWidth="1"/>
    <col min="7215" max="7424" width="9.140625" style="45"/>
    <col min="7425" max="7425" width="15.5703125" style="45" customWidth="1"/>
    <col min="7426" max="7426" width="0" style="45" hidden="1" customWidth="1"/>
    <col min="7427" max="7427" width="8.7109375" style="45" customWidth="1"/>
    <col min="7428" max="7428" width="8.85546875" style="45" customWidth="1"/>
    <col min="7429" max="7429" width="5.85546875" style="45" customWidth="1"/>
    <col min="7430" max="7430" width="9.28515625" style="45" bestFit="1" customWidth="1"/>
    <col min="7431" max="7431" width="7.85546875" style="45" customWidth="1"/>
    <col min="7432" max="7432" width="7.28515625" style="45" customWidth="1"/>
    <col min="7433" max="7433" width="7.85546875" style="45" bestFit="1" customWidth="1"/>
    <col min="7434" max="7434" width="7.85546875" style="45" customWidth="1"/>
    <col min="7435" max="7435" width="7.140625" style="45" customWidth="1"/>
    <col min="7436" max="7436" width="10.42578125" style="45" bestFit="1" customWidth="1"/>
    <col min="7437" max="7437" width="8.7109375" style="45" customWidth="1"/>
    <col min="7438" max="7438" width="6.42578125" style="45" customWidth="1"/>
    <col min="7439" max="7464" width="0" style="45" hidden="1" customWidth="1"/>
    <col min="7465" max="7466" width="9.140625" style="45" customWidth="1"/>
    <col min="7467" max="7467" width="6" style="45" customWidth="1"/>
    <col min="7468" max="7468" width="10.140625" style="45" customWidth="1"/>
    <col min="7469" max="7469" width="8.85546875" style="45" customWidth="1"/>
    <col min="7470" max="7470" width="8.28515625" style="45" customWidth="1"/>
    <col min="7471" max="7680" width="9.140625" style="45"/>
    <col min="7681" max="7681" width="15.5703125" style="45" customWidth="1"/>
    <col min="7682" max="7682" width="0" style="45" hidden="1" customWidth="1"/>
    <col min="7683" max="7683" width="8.7109375" style="45" customWidth="1"/>
    <col min="7684" max="7684" width="8.85546875" style="45" customWidth="1"/>
    <col min="7685" max="7685" width="5.85546875" style="45" customWidth="1"/>
    <col min="7686" max="7686" width="9.28515625" style="45" bestFit="1" customWidth="1"/>
    <col min="7687" max="7687" width="7.85546875" style="45" customWidth="1"/>
    <col min="7688" max="7688" width="7.28515625" style="45" customWidth="1"/>
    <col min="7689" max="7689" width="7.85546875" style="45" bestFit="1" customWidth="1"/>
    <col min="7690" max="7690" width="7.85546875" style="45" customWidth="1"/>
    <col min="7691" max="7691" width="7.140625" style="45" customWidth="1"/>
    <col min="7692" max="7692" width="10.42578125" style="45" bestFit="1" customWidth="1"/>
    <col min="7693" max="7693" width="8.7109375" style="45" customWidth="1"/>
    <col min="7694" max="7694" width="6.42578125" style="45" customWidth="1"/>
    <col min="7695" max="7720" width="0" style="45" hidden="1" customWidth="1"/>
    <col min="7721" max="7722" width="9.140625" style="45" customWidth="1"/>
    <col min="7723" max="7723" width="6" style="45" customWidth="1"/>
    <col min="7724" max="7724" width="10.140625" style="45" customWidth="1"/>
    <col min="7725" max="7725" width="8.85546875" style="45" customWidth="1"/>
    <col min="7726" max="7726" width="8.28515625" style="45" customWidth="1"/>
    <col min="7727" max="7936" width="9.140625" style="45"/>
    <col min="7937" max="7937" width="15.5703125" style="45" customWidth="1"/>
    <col min="7938" max="7938" width="0" style="45" hidden="1" customWidth="1"/>
    <col min="7939" max="7939" width="8.7109375" style="45" customWidth="1"/>
    <col min="7940" max="7940" width="8.85546875" style="45" customWidth="1"/>
    <col min="7941" max="7941" width="5.85546875" style="45" customWidth="1"/>
    <col min="7942" max="7942" width="9.28515625" style="45" bestFit="1" customWidth="1"/>
    <col min="7943" max="7943" width="7.85546875" style="45" customWidth="1"/>
    <col min="7944" max="7944" width="7.28515625" style="45" customWidth="1"/>
    <col min="7945" max="7945" width="7.85546875" style="45" bestFit="1" customWidth="1"/>
    <col min="7946" max="7946" width="7.85546875" style="45" customWidth="1"/>
    <col min="7947" max="7947" width="7.140625" style="45" customWidth="1"/>
    <col min="7948" max="7948" width="10.42578125" style="45" bestFit="1" customWidth="1"/>
    <col min="7949" max="7949" width="8.7109375" style="45" customWidth="1"/>
    <col min="7950" max="7950" width="6.42578125" style="45" customWidth="1"/>
    <col min="7951" max="7976" width="0" style="45" hidden="1" customWidth="1"/>
    <col min="7977" max="7978" width="9.140625" style="45" customWidth="1"/>
    <col min="7979" max="7979" width="6" style="45" customWidth="1"/>
    <col min="7980" max="7980" width="10.140625" style="45" customWidth="1"/>
    <col min="7981" max="7981" width="8.85546875" style="45" customWidth="1"/>
    <col min="7982" max="7982" width="8.28515625" style="45" customWidth="1"/>
    <col min="7983" max="8192" width="9.140625" style="45"/>
    <col min="8193" max="8193" width="15.5703125" style="45" customWidth="1"/>
    <col min="8194" max="8194" width="0" style="45" hidden="1" customWidth="1"/>
    <col min="8195" max="8195" width="8.7109375" style="45" customWidth="1"/>
    <col min="8196" max="8196" width="8.85546875" style="45" customWidth="1"/>
    <col min="8197" max="8197" width="5.85546875" style="45" customWidth="1"/>
    <col min="8198" max="8198" width="9.28515625" style="45" bestFit="1" customWidth="1"/>
    <col min="8199" max="8199" width="7.85546875" style="45" customWidth="1"/>
    <col min="8200" max="8200" width="7.28515625" style="45" customWidth="1"/>
    <col min="8201" max="8201" width="7.85546875" style="45" bestFit="1" customWidth="1"/>
    <col min="8202" max="8202" width="7.85546875" style="45" customWidth="1"/>
    <col min="8203" max="8203" width="7.140625" style="45" customWidth="1"/>
    <col min="8204" max="8204" width="10.42578125" style="45" bestFit="1" customWidth="1"/>
    <col min="8205" max="8205" width="8.7109375" style="45" customWidth="1"/>
    <col min="8206" max="8206" width="6.42578125" style="45" customWidth="1"/>
    <col min="8207" max="8232" width="0" style="45" hidden="1" customWidth="1"/>
    <col min="8233" max="8234" width="9.140625" style="45" customWidth="1"/>
    <col min="8235" max="8235" width="6" style="45" customWidth="1"/>
    <col min="8236" max="8236" width="10.140625" style="45" customWidth="1"/>
    <col min="8237" max="8237" width="8.85546875" style="45" customWidth="1"/>
    <col min="8238" max="8238" width="8.28515625" style="45" customWidth="1"/>
    <col min="8239" max="8448" width="9.140625" style="45"/>
    <col min="8449" max="8449" width="15.5703125" style="45" customWidth="1"/>
    <col min="8450" max="8450" width="0" style="45" hidden="1" customWidth="1"/>
    <col min="8451" max="8451" width="8.7109375" style="45" customWidth="1"/>
    <col min="8452" max="8452" width="8.85546875" style="45" customWidth="1"/>
    <col min="8453" max="8453" width="5.85546875" style="45" customWidth="1"/>
    <col min="8454" max="8454" width="9.28515625" style="45" bestFit="1" customWidth="1"/>
    <col min="8455" max="8455" width="7.85546875" style="45" customWidth="1"/>
    <col min="8456" max="8456" width="7.28515625" style="45" customWidth="1"/>
    <col min="8457" max="8457" width="7.85546875" style="45" bestFit="1" customWidth="1"/>
    <col min="8458" max="8458" width="7.85546875" style="45" customWidth="1"/>
    <col min="8459" max="8459" width="7.140625" style="45" customWidth="1"/>
    <col min="8460" max="8460" width="10.42578125" style="45" bestFit="1" customWidth="1"/>
    <col min="8461" max="8461" width="8.7109375" style="45" customWidth="1"/>
    <col min="8462" max="8462" width="6.42578125" style="45" customWidth="1"/>
    <col min="8463" max="8488" width="0" style="45" hidden="1" customWidth="1"/>
    <col min="8489" max="8490" width="9.140625" style="45" customWidth="1"/>
    <col min="8491" max="8491" width="6" style="45" customWidth="1"/>
    <col min="8492" max="8492" width="10.140625" style="45" customWidth="1"/>
    <col min="8493" max="8493" width="8.85546875" style="45" customWidth="1"/>
    <col min="8494" max="8494" width="8.28515625" style="45" customWidth="1"/>
    <col min="8495" max="8704" width="9.140625" style="45"/>
    <col min="8705" max="8705" width="15.5703125" style="45" customWidth="1"/>
    <col min="8706" max="8706" width="0" style="45" hidden="1" customWidth="1"/>
    <col min="8707" max="8707" width="8.7109375" style="45" customWidth="1"/>
    <col min="8708" max="8708" width="8.85546875" style="45" customWidth="1"/>
    <col min="8709" max="8709" width="5.85546875" style="45" customWidth="1"/>
    <col min="8710" max="8710" width="9.28515625" style="45" bestFit="1" customWidth="1"/>
    <col min="8711" max="8711" width="7.85546875" style="45" customWidth="1"/>
    <col min="8712" max="8712" width="7.28515625" style="45" customWidth="1"/>
    <col min="8713" max="8713" width="7.85546875" style="45" bestFit="1" customWidth="1"/>
    <col min="8714" max="8714" width="7.85546875" style="45" customWidth="1"/>
    <col min="8715" max="8715" width="7.140625" style="45" customWidth="1"/>
    <col min="8716" max="8716" width="10.42578125" style="45" bestFit="1" customWidth="1"/>
    <col min="8717" max="8717" width="8.7109375" style="45" customWidth="1"/>
    <col min="8718" max="8718" width="6.42578125" style="45" customWidth="1"/>
    <col min="8719" max="8744" width="0" style="45" hidden="1" customWidth="1"/>
    <col min="8745" max="8746" width="9.140625" style="45" customWidth="1"/>
    <col min="8747" max="8747" width="6" style="45" customWidth="1"/>
    <col min="8748" max="8748" width="10.140625" style="45" customWidth="1"/>
    <col min="8749" max="8749" width="8.85546875" style="45" customWidth="1"/>
    <col min="8750" max="8750" width="8.28515625" style="45" customWidth="1"/>
    <col min="8751" max="8960" width="9.140625" style="45"/>
    <col min="8961" max="8961" width="15.5703125" style="45" customWidth="1"/>
    <col min="8962" max="8962" width="0" style="45" hidden="1" customWidth="1"/>
    <col min="8963" max="8963" width="8.7109375" style="45" customWidth="1"/>
    <col min="8964" max="8964" width="8.85546875" style="45" customWidth="1"/>
    <col min="8965" max="8965" width="5.85546875" style="45" customWidth="1"/>
    <col min="8966" max="8966" width="9.28515625" style="45" bestFit="1" customWidth="1"/>
    <col min="8967" max="8967" width="7.85546875" style="45" customWidth="1"/>
    <col min="8968" max="8968" width="7.28515625" style="45" customWidth="1"/>
    <col min="8969" max="8969" width="7.85546875" style="45" bestFit="1" customWidth="1"/>
    <col min="8970" max="8970" width="7.85546875" style="45" customWidth="1"/>
    <col min="8971" max="8971" width="7.140625" style="45" customWidth="1"/>
    <col min="8972" max="8972" width="10.42578125" style="45" bestFit="1" customWidth="1"/>
    <col min="8973" max="8973" width="8.7109375" style="45" customWidth="1"/>
    <col min="8974" max="8974" width="6.42578125" style="45" customWidth="1"/>
    <col min="8975" max="9000" width="0" style="45" hidden="1" customWidth="1"/>
    <col min="9001" max="9002" width="9.140625" style="45" customWidth="1"/>
    <col min="9003" max="9003" width="6" style="45" customWidth="1"/>
    <col min="9004" max="9004" width="10.140625" style="45" customWidth="1"/>
    <col min="9005" max="9005" width="8.85546875" style="45" customWidth="1"/>
    <col min="9006" max="9006" width="8.28515625" style="45" customWidth="1"/>
    <col min="9007" max="9216" width="9.140625" style="45"/>
    <col min="9217" max="9217" width="15.5703125" style="45" customWidth="1"/>
    <col min="9218" max="9218" width="0" style="45" hidden="1" customWidth="1"/>
    <col min="9219" max="9219" width="8.7109375" style="45" customWidth="1"/>
    <col min="9220" max="9220" width="8.85546875" style="45" customWidth="1"/>
    <col min="9221" max="9221" width="5.85546875" style="45" customWidth="1"/>
    <col min="9222" max="9222" width="9.28515625" style="45" bestFit="1" customWidth="1"/>
    <col min="9223" max="9223" width="7.85546875" style="45" customWidth="1"/>
    <col min="9224" max="9224" width="7.28515625" style="45" customWidth="1"/>
    <col min="9225" max="9225" width="7.85546875" style="45" bestFit="1" customWidth="1"/>
    <col min="9226" max="9226" width="7.85546875" style="45" customWidth="1"/>
    <col min="9227" max="9227" width="7.140625" style="45" customWidth="1"/>
    <col min="9228" max="9228" width="10.42578125" style="45" bestFit="1" customWidth="1"/>
    <col min="9229" max="9229" width="8.7109375" style="45" customWidth="1"/>
    <col min="9230" max="9230" width="6.42578125" style="45" customWidth="1"/>
    <col min="9231" max="9256" width="0" style="45" hidden="1" customWidth="1"/>
    <col min="9257" max="9258" width="9.140625" style="45" customWidth="1"/>
    <col min="9259" max="9259" width="6" style="45" customWidth="1"/>
    <col min="9260" max="9260" width="10.140625" style="45" customWidth="1"/>
    <col min="9261" max="9261" width="8.85546875" style="45" customWidth="1"/>
    <col min="9262" max="9262" width="8.28515625" style="45" customWidth="1"/>
    <col min="9263" max="9472" width="9.140625" style="45"/>
    <col min="9473" max="9473" width="15.5703125" style="45" customWidth="1"/>
    <col min="9474" max="9474" width="0" style="45" hidden="1" customWidth="1"/>
    <col min="9475" max="9475" width="8.7109375" style="45" customWidth="1"/>
    <col min="9476" max="9476" width="8.85546875" style="45" customWidth="1"/>
    <col min="9477" max="9477" width="5.85546875" style="45" customWidth="1"/>
    <col min="9478" max="9478" width="9.28515625" style="45" bestFit="1" customWidth="1"/>
    <col min="9479" max="9479" width="7.85546875" style="45" customWidth="1"/>
    <col min="9480" max="9480" width="7.28515625" style="45" customWidth="1"/>
    <col min="9481" max="9481" width="7.85546875" style="45" bestFit="1" customWidth="1"/>
    <col min="9482" max="9482" width="7.85546875" style="45" customWidth="1"/>
    <col min="9483" max="9483" width="7.140625" style="45" customWidth="1"/>
    <col min="9484" max="9484" width="10.42578125" style="45" bestFit="1" customWidth="1"/>
    <col min="9485" max="9485" width="8.7109375" style="45" customWidth="1"/>
    <col min="9486" max="9486" width="6.42578125" style="45" customWidth="1"/>
    <col min="9487" max="9512" width="0" style="45" hidden="1" customWidth="1"/>
    <col min="9513" max="9514" width="9.140625" style="45" customWidth="1"/>
    <col min="9515" max="9515" width="6" style="45" customWidth="1"/>
    <col min="9516" max="9516" width="10.140625" style="45" customWidth="1"/>
    <col min="9517" max="9517" width="8.85546875" style="45" customWidth="1"/>
    <col min="9518" max="9518" width="8.28515625" style="45" customWidth="1"/>
    <col min="9519" max="9728" width="9.140625" style="45"/>
    <col min="9729" max="9729" width="15.5703125" style="45" customWidth="1"/>
    <col min="9730" max="9730" width="0" style="45" hidden="1" customWidth="1"/>
    <col min="9731" max="9731" width="8.7109375" style="45" customWidth="1"/>
    <col min="9732" max="9732" width="8.85546875" style="45" customWidth="1"/>
    <col min="9733" max="9733" width="5.85546875" style="45" customWidth="1"/>
    <col min="9734" max="9734" width="9.28515625" style="45" bestFit="1" customWidth="1"/>
    <col min="9735" max="9735" width="7.85546875" style="45" customWidth="1"/>
    <col min="9736" max="9736" width="7.28515625" style="45" customWidth="1"/>
    <col min="9737" max="9737" width="7.85546875" style="45" bestFit="1" customWidth="1"/>
    <col min="9738" max="9738" width="7.85546875" style="45" customWidth="1"/>
    <col min="9739" max="9739" width="7.140625" style="45" customWidth="1"/>
    <col min="9740" max="9740" width="10.42578125" style="45" bestFit="1" customWidth="1"/>
    <col min="9741" max="9741" width="8.7109375" style="45" customWidth="1"/>
    <col min="9742" max="9742" width="6.42578125" style="45" customWidth="1"/>
    <col min="9743" max="9768" width="0" style="45" hidden="1" customWidth="1"/>
    <col min="9769" max="9770" width="9.140625" style="45" customWidth="1"/>
    <col min="9771" max="9771" width="6" style="45" customWidth="1"/>
    <col min="9772" max="9772" width="10.140625" style="45" customWidth="1"/>
    <col min="9773" max="9773" width="8.85546875" style="45" customWidth="1"/>
    <col min="9774" max="9774" width="8.28515625" style="45" customWidth="1"/>
    <col min="9775" max="9984" width="9.140625" style="45"/>
    <col min="9985" max="9985" width="15.5703125" style="45" customWidth="1"/>
    <col min="9986" max="9986" width="0" style="45" hidden="1" customWidth="1"/>
    <col min="9987" max="9987" width="8.7109375" style="45" customWidth="1"/>
    <col min="9988" max="9988" width="8.85546875" style="45" customWidth="1"/>
    <col min="9989" max="9989" width="5.85546875" style="45" customWidth="1"/>
    <col min="9990" max="9990" width="9.28515625" style="45" bestFit="1" customWidth="1"/>
    <col min="9991" max="9991" width="7.85546875" style="45" customWidth="1"/>
    <col min="9992" max="9992" width="7.28515625" style="45" customWidth="1"/>
    <col min="9993" max="9993" width="7.85546875" style="45" bestFit="1" customWidth="1"/>
    <col min="9994" max="9994" width="7.85546875" style="45" customWidth="1"/>
    <col min="9995" max="9995" width="7.140625" style="45" customWidth="1"/>
    <col min="9996" max="9996" width="10.42578125" style="45" bestFit="1" customWidth="1"/>
    <col min="9997" max="9997" width="8.7109375" style="45" customWidth="1"/>
    <col min="9998" max="9998" width="6.42578125" style="45" customWidth="1"/>
    <col min="9999" max="10024" width="0" style="45" hidden="1" customWidth="1"/>
    <col min="10025" max="10026" width="9.140625" style="45" customWidth="1"/>
    <col min="10027" max="10027" width="6" style="45" customWidth="1"/>
    <col min="10028" max="10028" width="10.140625" style="45" customWidth="1"/>
    <col min="10029" max="10029" width="8.85546875" style="45" customWidth="1"/>
    <col min="10030" max="10030" width="8.28515625" style="45" customWidth="1"/>
    <col min="10031" max="10240" width="9.140625" style="45"/>
    <col min="10241" max="10241" width="15.5703125" style="45" customWidth="1"/>
    <col min="10242" max="10242" width="0" style="45" hidden="1" customWidth="1"/>
    <col min="10243" max="10243" width="8.7109375" style="45" customWidth="1"/>
    <col min="10244" max="10244" width="8.85546875" style="45" customWidth="1"/>
    <col min="10245" max="10245" width="5.85546875" style="45" customWidth="1"/>
    <col min="10246" max="10246" width="9.28515625" style="45" bestFit="1" customWidth="1"/>
    <col min="10247" max="10247" width="7.85546875" style="45" customWidth="1"/>
    <col min="10248" max="10248" width="7.28515625" style="45" customWidth="1"/>
    <col min="10249" max="10249" width="7.85546875" style="45" bestFit="1" customWidth="1"/>
    <col min="10250" max="10250" width="7.85546875" style="45" customWidth="1"/>
    <col min="10251" max="10251" width="7.140625" style="45" customWidth="1"/>
    <col min="10252" max="10252" width="10.42578125" style="45" bestFit="1" customWidth="1"/>
    <col min="10253" max="10253" width="8.7109375" style="45" customWidth="1"/>
    <col min="10254" max="10254" width="6.42578125" style="45" customWidth="1"/>
    <col min="10255" max="10280" width="0" style="45" hidden="1" customWidth="1"/>
    <col min="10281" max="10282" width="9.140625" style="45" customWidth="1"/>
    <col min="10283" max="10283" width="6" style="45" customWidth="1"/>
    <col min="10284" max="10284" width="10.140625" style="45" customWidth="1"/>
    <col min="10285" max="10285" width="8.85546875" style="45" customWidth="1"/>
    <col min="10286" max="10286" width="8.28515625" style="45" customWidth="1"/>
    <col min="10287" max="10496" width="9.140625" style="45"/>
    <col min="10497" max="10497" width="15.5703125" style="45" customWidth="1"/>
    <col min="10498" max="10498" width="0" style="45" hidden="1" customWidth="1"/>
    <col min="10499" max="10499" width="8.7109375" style="45" customWidth="1"/>
    <col min="10500" max="10500" width="8.85546875" style="45" customWidth="1"/>
    <col min="10501" max="10501" width="5.85546875" style="45" customWidth="1"/>
    <col min="10502" max="10502" width="9.28515625" style="45" bestFit="1" customWidth="1"/>
    <col min="10503" max="10503" width="7.85546875" style="45" customWidth="1"/>
    <col min="10504" max="10504" width="7.28515625" style="45" customWidth="1"/>
    <col min="10505" max="10505" width="7.85546875" style="45" bestFit="1" customWidth="1"/>
    <col min="10506" max="10506" width="7.85546875" style="45" customWidth="1"/>
    <col min="10507" max="10507" width="7.140625" style="45" customWidth="1"/>
    <col min="10508" max="10508" width="10.42578125" style="45" bestFit="1" customWidth="1"/>
    <col min="10509" max="10509" width="8.7109375" style="45" customWidth="1"/>
    <col min="10510" max="10510" width="6.42578125" style="45" customWidth="1"/>
    <col min="10511" max="10536" width="0" style="45" hidden="1" customWidth="1"/>
    <col min="10537" max="10538" width="9.140625" style="45" customWidth="1"/>
    <col min="10539" max="10539" width="6" style="45" customWidth="1"/>
    <col min="10540" max="10540" width="10.140625" style="45" customWidth="1"/>
    <col min="10541" max="10541" width="8.85546875" style="45" customWidth="1"/>
    <col min="10542" max="10542" width="8.28515625" style="45" customWidth="1"/>
    <col min="10543" max="10752" width="9.140625" style="45"/>
    <col min="10753" max="10753" width="15.5703125" style="45" customWidth="1"/>
    <col min="10754" max="10754" width="0" style="45" hidden="1" customWidth="1"/>
    <col min="10755" max="10755" width="8.7109375" style="45" customWidth="1"/>
    <col min="10756" max="10756" width="8.85546875" style="45" customWidth="1"/>
    <col min="10757" max="10757" width="5.85546875" style="45" customWidth="1"/>
    <col min="10758" max="10758" width="9.28515625" style="45" bestFit="1" customWidth="1"/>
    <col min="10759" max="10759" width="7.85546875" style="45" customWidth="1"/>
    <col min="10760" max="10760" width="7.28515625" style="45" customWidth="1"/>
    <col min="10761" max="10761" width="7.85546875" style="45" bestFit="1" customWidth="1"/>
    <col min="10762" max="10762" width="7.85546875" style="45" customWidth="1"/>
    <col min="10763" max="10763" width="7.140625" style="45" customWidth="1"/>
    <col min="10764" max="10764" width="10.42578125" style="45" bestFit="1" customWidth="1"/>
    <col min="10765" max="10765" width="8.7109375" style="45" customWidth="1"/>
    <col min="10766" max="10766" width="6.42578125" style="45" customWidth="1"/>
    <col min="10767" max="10792" width="0" style="45" hidden="1" customWidth="1"/>
    <col min="10793" max="10794" width="9.140625" style="45" customWidth="1"/>
    <col min="10795" max="10795" width="6" style="45" customWidth="1"/>
    <col min="10796" max="10796" width="10.140625" style="45" customWidth="1"/>
    <col min="10797" max="10797" width="8.85546875" style="45" customWidth="1"/>
    <col min="10798" max="10798" width="8.28515625" style="45" customWidth="1"/>
    <col min="10799" max="11008" width="9.140625" style="45"/>
    <col min="11009" max="11009" width="15.5703125" style="45" customWidth="1"/>
    <col min="11010" max="11010" width="0" style="45" hidden="1" customWidth="1"/>
    <col min="11011" max="11011" width="8.7109375" style="45" customWidth="1"/>
    <col min="11012" max="11012" width="8.85546875" style="45" customWidth="1"/>
    <col min="11013" max="11013" width="5.85546875" style="45" customWidth="1"/>
    <col min="11014" max="11014" width="9.28515625" style="45" bestFit="1" customWidth="1"/>
    <col min="11015" max="11015" width="7.85546875" style="45" customWidth="1"/>
    <col min="11016" max="11016" width="7.28515625" style="45" customWidth="1"/>
    <col min="11017" max="11017" width="7.85546875" style="45" bestFit="1" customWidth="1"/>
    <col min="11018" max="11018" width="7.85546875" style="45" customWidth="1"/>
    <col min="11019" max="11019" width="7.140625" style="45" customWidth="1"/>
    <col min="11020" max="11020" width="10.42578125" style="45" bestFit="1" customWidth="1"/>
    <col min="11021" max="11021" width="8.7109375" style="45" customWidth="1"/>
    <col min="11022" max="11022" width="6.42578125" style="45" customWidth="1"/>
    <col min="11023" max="11048" width="0" style="45" hidden="1" customWidth="1"/>
    <col min="11049" max="11050" width="9.140625" style="45" customWidth="1"/>
    <col min="11051" max="11051" width="6" style="45" customWidth="1"/>
    <col min="11052" max="11052" width="10.140625" style="45" customWidth="1"/>
    <col min="11053" max="11053" width="8.85546875" style="45" customWidth="1"/>
    <col min="11054" max="11054" width="8.28515625" style="45" customWidth="1"/>
    <col min="11055" max="11264" width="9.140625" style="45"/>
    <col min="11265" max="11265" width="15.5703125" style="45" customWidth="1"/>
    <col min="11266" max="11266" width="0" style="45" hidden="1" customWidth="1"/>
    <col min="11267" max="11267" width="8.7109375" style="45" customWidth="1"/>
    <col min="11268" max="11268" width="8.85546875" style="45" customWidth="1"/>
    <col min="11269" max="11269" width="5.85546875" style="45" customWidth="1"/>
    <col min="11270" max="11270" width="9.28515625" style="45" bestFit="1" customWidth="1"/>
    <col min="11271" max="11271" width="7.85546875" style="45" customWidth="1"/>
    <col min="11272" max="11272" width="7.28515625" style="45" customWidth="1"/>
    <col min="11273" max="11273" width="7.85546875" style="45" bestFit="1" customWidth="1"/>
    <col min="11274" max="11274" width="7.85546875" style="45" customWidth="1"/>
    <col min="11275" max="11275" width="7.140625" style="45" customWidth="1"/>
    <col min="11276" max="11276" width="10.42578125" style="45" bestFit="1" customWidth="1"/>
    <col min="11277" max="11277" width="8.7109375" style="45" customWidth="1"/>
    <col min="11278" max="11278" width="6.42578125" style="45" customWidth="1"/>
    <col min="11279" max="11304" width="0" style="45" hidden="1" customWidth="1"/>
    <col min="11305" max="11306" width="9.140625" style="45" customWidth="1"/>
    <col min="11307" max="11307" width="6" style="45" customWidth="1"/>
    <col min="11308" max="11308" width="10.140625" style="45" customWidth="1"/>
    <col min="11309" max="11309" width="8.85546875" style="45" customWidth="1"/>
    <col min="11310" max="11310" width="8.28515625" style="45" customWidth="1"/>
    <col min="11311" max="11520" width="9.140625" style="45"/>
    <col min="11521" max="11521" width="15.5703125" style="45" customWidth="1"/>
    <col min="11522" max="11522" width="0" style="45" hidden="1" customWidth="1"/>
    <col min="11523" max="11523" width="8.7109375" style="45" customWidth="1"/>
    <col min="11524" max="11524" width="8.85546875" style="45" customWidth="1"/>
    <col min="11525" max="11525" width="5.85546875" style="45" customWidth="1"/>
    <col min="11526" max="11526" width="9.28515625" style="45" bestFit="1" customWidth="1"/>
    <col min="11527" max="11527" width="7.85546875" style="45" customWidth="1"/>
    <col min="11528" max="11528" width="7.28515625" style="45" customWidth="1"/>
    <col min="11529" max="11529" width="7.85546875" style="45" bestFit="1" customWidth="1"/>
    <col min="11530" max="11530" width="7.85546875" style="45" customWidth="1"/>
    <col min="11531" max="11531" width="7.140625" style="45" customWidth="1"/>
    <col min="11532" max="11532" width="10.42578125" style="45" bestFit="1" customWidth="1"/>
    <col min="11533" max="11533" width="8.7109375" style="45" customWidth="1"/>
    <col min="11534" max="11534" width="6.42578125" style="45" customWidth="1"/>
    <col min="11535" max="11560" width="0" style="45" hidden="1" customWidth="1"/>
    <col min="11561" max="11562" width="9.140625" style="45" customWidth="1"/>
    <col min="11563" max="11563" width="6" style="45" customWidth="1"/>
    <col min="11564" max="11564" width="10.140625" style="45" customWidth="1"/>
    <col min="11565" max="11565" width="8.85546875" style="45" customWidth="1"/>
    <col min="11566" max="11566" width="8.28515625" style="45" customWidth="1"/>
    <col min="11567" max="11776" width="9.140625" style="45"/>
    <col min="11777" max="11777" width="15.5703125" style="45" customWidth="1"/>
    <col min="11778" max="11778" width="0" style="45" hidden="1" customWidth="1"/>
    <col min="11779" max="11779" width="8.7109375" style="45" customWidth="1"/>
    <col min="11780" max="11780" width="8.85546875" style="45" customWidth="1"/>
    <col min="11781" max="11781" width="5.85546875" style="45" customWidth="1"/>
    <col min="11782" max="11782" width="9.28515625" style="45" bestFit="1" customWidth="1"/>
    <col min="11783" max="11783" width="7.85546875" style="45" customWidth="1"/>
    <col min="11784" max="11784" width="7.28515625" style="45" customWidth="1"/>
    <col min="11785" max="11785" width="7.85546875" style="45" bestFit="1" customWidth="1"/>
    <col min="11786" max="11786" width="7.85546875" style="45" customWidth="1"/>
    <col min="11787" max="11787" width="7.140625" style="45" customWidth="1"/>
    <col min="11788" max="11788" width="10.42578125" style="45" bestFit="1" customWidth="1"/>
    <col min="11789" max="11789" width="8.7109375" style="45" customWidth="1"/>
    <col min="11790" max="11790" width="6.42578125" style="45" customWidth="1"/>
    <col min="11791" max="11816" width="0" style="45" hidden="1" customWidth="1"/>
    <col min="11817" max="11818" width="9.140625" style="45" customWidth="1"/>
    <col min="11819" max="11819" width="6" style="45" customWidth="1"/>
    <col min="11820" max="11820" width="10.140625" style="45" customWidth="1"/>
    <col min="11821" max="11821" width="8.85546875" style="45" customWidth="1"/>
    <col min="11822" max="11822" width="8.28515625" style="45" customWidth="1"/>
    <col min="11823" max="12032" width="9.140625" style="45"/>
    <col min="12033" max="12033" width="15.5703125" style="45" customWidth="1"/>
    <col min="12034" max="12034" width="0" style="45" hidden="1" customWidth="1"/>
    <col min="12035" max="12035" width="8.7109375" style="45" customWidth="1"/>
    <col min="12036" max="12036" width="8.85546875" style="45" customWidth="1"/>
    <col min="12037" max="12037" width="5.85546875" style="45" customWidth="1"/>
    <col min="12038" max="12038" width="9.28515625" style="45" bestFit="1" customWidth="1"/>
    <col min="12039" max="12039" width="7.85546875" style="45" customWidth="1"/>
    <col min="12040" max="12040" width="7.28515625" style="45" customWidth="1"/>
    <col min="12041" max="12041" width="7.85546875" style="45" bestFit="1" customWidth="1"/>
    <col min="12042" max="12042" width="7.85546875" style="45" customWidth="1"/>
    <col min="12043" max="12043" width="7.140625" style="45" customWidth="1"/>
    <col min="12044" max="12044" width="10.42578125" style="45" bestFit="1" customWidth="1"/>
    <col min="12045" max="12045" width="8.7109375" style="45" customWidth="1"/>
    <col min="12046" max="12046" width="6.42578125" style="45" customWidth="1"/>
    <col min="12047" max="12072" width="0" style="45" hidden="1" customWidth="1"/>
    <col min="12073" max="12074" width="9.140625" style="45" customWidth="1"/>
    <col min="12075" max="12075" width="6" style="45" customWidth="1"/>
    <col min="12076" max="12076" width="10.140625" style="45" customWidth="1"/>
    <col min="12077" max="12077" width="8.85546875" style="45" customWidth="1"/>
    <col min="12078" max="12078" width="8.28515625" style="45" customWidth="1"/>
    <col min="12079" max="12288" width="9.140625" style="45"/>
    <col min="12289" max="12289" width="15.5703125" style="45" customWidth="1"/>
    <col min="12290" max="12290" width="0" style="45" hidden="1" customWidth="1"/>
    <col min="12291" max="12291" width="8.7109375" style="45" customWidth="1"/>
    <col min="12292" max="12292" width="8.85546875" style="45" customWidth="1"/>
    <col min="12293" max="12293" width="5.85546875" style="45" customWidth="1"/>
    <col min="12294" max="12294" width="9.28515625" style="45" bestFit="1" customWidth="1"/>
    <col min="12295" max="12295" width="7.85546875" style="45" customWidth="1"/>
    <col min="12296" max="12296" width="7.28515625" style="45" customWidth="1"/>
    <col min="12297" max="12297" width="7.85546875" style="45" bestFit="1" customWidth="1"/>
    <col min="12298" max="12298" width="7.85546875" style="45" customWidth="1"/>
    <col min="12299" max="12299" width="7.140625" style="45" customWidth="1"/>
    <col min="12300" max="12300" width="10.42578125" style="45" bestFit="1" customWidth="1"/>
    <col min="12301" max="12301" width="8.7109375" style="45" customWidth="1"/>
    <col min="12302" max="12302" width="6.42578125" style="45" customWidth="1"/>
    <col min="12303" max="12328" width="0" style="45" hidden="1" customWidth="1"/>
    <col min="12329" max="12330" width="9.140625" style="45" customWidth="1"/>
    <col min="12331" max="12331" width="6" style="45" customWidth="1"/>
    <col min="12332" max="12332" width="10.140625" style="45" customWidth="1"/>
    <col min="12333" max="12333" width="8.85546875" style="45" customWidth="1"/>
    <col min="12334" max="12334" width="8.28515625" style="45" customWidth="1"/>
    <col min="12335" max="12544" width="9.140625" style="45"/>
    <col min="12545" max="12545" width="15.5703125" style="45" customWidth="1"/>
    <col min="12546" max="12546" width="0" style="45" hidden="1" customWidth="1"/>
    <col min="12547" max="12547" width="8.7109375" style="45" customWidth="1"/>
    <col min="12548" max="12548" width="8.85546875" style="45" customWidth="1"/>
    <col min="12549" max="12549" width="5.85546875" style="45" customWidth="1"/>
    <col min="12550" max="12550" width="9.28515625" style="45" bestFit="1" customWidth="1"/>
    <col min="12551" max="12551" width="7.85546875" style="45" customWidth="1"/>
    <col min="12552" max="12552" width="7.28515625" style="45" customWidth="1"/>
    <col min="12553" max="12553" width="7.85546875" style="45" bestFit="1" customWidth="1"/>
    <col min="12554" max="12554" width="7.85546875" style="45" customWidth="1"/>
    <col min="12555" max="12555" width="7.140625" style="45" customWidth="1"/>
    <col min="12556" max="12556" width="10.42578125" style="45" bestFit="1" customWidth="1"/>
    <col min="12557" max="12557" width="8.7109375" style="45" customWidth="1"/>
    <col min="12558" max="12558" width="6.42578125" style="45" customWidth="1"/>
    <col min="12559" max="12584" width="0" style="45" hidden="1" customWidth="1"/>
    <col min="12585" max="12586" width="9.140625" style="45" customWidth="1"/>
    <col min="12587" max="12587" width="6" style="45" customWidth="1"/>
    <col min="12588" max="12588" width="10.140625" style="45" customWidth="1"/>
    <col min="12589" max="12589" width="8.85546875" style="45" customWidth="1"/>
    <col min="12590" max="12590" width="8.28515625" style="45" customWidth="1"/>
    <col min="12591" max="12800" width="9.140625" style="45"/>
    <col min="12801" max="12801" width="15.5703125" style="45" customWidth="1"/>
    <col min="12802" max="12802" width="0" style="45" hidden="1" customWidth="1"/>
    <col min="12803" max="12803" width="8.7109375" style="45" customWidth="1"/>
    <col min="12804" max="12804" width="8.85546875" style="45" customWidth="1"/>
    <col min="12805" max="12805" width="5.85546875" style="45" customWidth="1"/>
    <col min="12806" max="12806" width="9.28515625" style="45" bestFit="1" customWidth="1"/>
    <col min="12807" max="12807" width="7.85546875" style="45" customWidth="1"/>
    <col min="12808" max="12808" width="7.28515625" style="45" customWidth="1"/>
    <col min="12809" max="12809" width="7.85546875" style="45" bestFit="1" customWidth="1"/>
    <col min="12810" max="12810" width="7.85546875" style="45" customWidth="1"/>
    <col min="12811" max="12811" width="7.140625" style="45" customWidth="1"/>
    <col min="12812" max="12812" width="10.42578125" style="45" bestFit="1" customWidth="1"/>
    <col min="12813" max="12813" width="8.7109375" style="45" customWidth="1"/>
    <col min="12814" max="12814" width="6.42578125" style="45" customWidth="1"/>
    <col min="12815" max="12840" width="0" style="45" hidden="1" customWidth="1"/>
    <col min="12841" max="12842" width="9.140625" style="45" customWidth="1"/>
    <col min="12843" max="12843" width="6" style="45" customWidth="1"/>
    <col min="12844" max="12844" width="10.140625" style="45" customWidth="1"/>
    <col min="12845" max="12845" width="8.85546875" style="45" customWidth="1"/>
    <col min="12846" max="12846" width="8.28515625" style="45" customWidth="1"/>
    <col min="12847" max="13056" width="9.140625" style="45"/>
    <col min="13057" max="13057" width="15.5703125" style="45" customWidth="1"/>
    <col min="13058" max="13058" width="0" style="45" hidden="1" customWidth="1"/>
    <col min="13059" max="13059" width="8.7109375" style="45" customWidth="1"/>
    <col min="13060" max="13060" width="8.85546875" style="45" customWidth="1"/>
    <col min="13061" max="13061" width="5.85546875" style="45" customWidth="1"/>
    <col min="13062" max="13062" width="9.28515625" style="45" bestFit="1" customWidth="1"/>
    <col min="13063" max="13063" width="7.85546875" style="45" customWidth="1"/>
    <col min="13064" max="13064" width="7.28515625" style="45" customWidth="1"/>
    <col min="13065" max="13065" width="7.85546875" style="45" bestFit="1" customWidth="1"/>
    <col min="13066" max="13066" width="7.85546875" style="45" customWidth="1"/>
    <col min="13067" max="13067" width="7.140625" style="45" customWidth="1"/>
    <col min="13068" max="13068" width="10.42578125" style="45" bestFit="1" customWidth="1"/>
    <col min="13069" max="13069" width="8.7109375" style="45" customWidth="1"/>
    <col min="13070" max="13070" width="6.42578125" style="45" customWidth="1"/>
    <col min="13071" max="13096" width="0" style="45" hidden="1" customWidth="1"/>
    <col min="13097" max="13098" width="9.140625" style="45" customWidth="1"/>
    <col min="13099" max="13099" width="6" style="45" customWidth="1"/>
    <col min="13100" max="13100" width="10.140625" style="45" customWidth="1"/>
    <col min="13101" max="13101" width="8.85546875" style="45" customWidth="1"/>
    <col min="13102" max="13102" width="8.28515625" style="45" customWidth="1"/>
    <col min="13103" max="13312" width="9.140625" style="45"/>
    <col min="13313" max="13313" width="15.5703125" style="45" customWidth="1"/>
    <col min="13314" max="13314" width="0" style="45" hidden="1" customWidth="1"/>
    <col min="13315" max="13315" width="8.7109375" style="45" customWidth="1"/>
    <col min="13316" max="13316" width="8.85546875" style="45" customWidth="1"/>
    <col min="13317" max="13317" width="5.85546875" style="45" customWidth="1"/>
    <col min="13318" max="13318" width="9.28515625" style="45" bestFit="1" customWidth="1"/>
    <col min="13319" max="13319" width="7.85546875" style="45" customWidth="1"/>
    <col min="13320" max="13320" width="7.28515625" style="45" customWidth="1"/>
    <col min="13321" max="13321" width="7.85546875" style="45" bestFit="1" customWidth="1"/>
    <col min="13322" max="13322" width="7.85546875" style="45" customWidth="1"/>
    <col min="13323" max="13323" width="7.140625" style="45" customWidth="1"/>
    <col min="13324" max="13324" width="10.42578125" style="45" bestFit="1" customWidth="1"/>
    <col min="13325" max="13325" width="8.7109375" style="45" customWidth="1"/>
    <col min="13326" max="13326" width="6.42578125" style="45" customWidth="1"/>
    <col min="13327" max="13352" width="0" style="45" hidden="1" customWidth="1"/>
    <col min="13353" max="13354" width="9.140625" style="45" customWidth="1"/>
    <col min="13355" max="13355" width="6" style="45" customWidth="1"/>
    <col min="13356" max="13356" width="10.140625" style="45" customWidth="1"/>
    <col min="13357" max="13357" width="8.85546875" style="45" customWidth="1"/>
    <col min="13358" max="13358" width="8.28515625" style="45" customWidth="1"/>
    <col min="13359" max="13568" width="9.140625" style="45"/>
    <col min="13569" max="13569" width="15.5703125" style="45" customWidth="1"/>
    <col min="13570" max="13570" width="0" style="45" hidden="1" customWidth="1"/>
    <col min="13571" max="13571" width="8.7109375" style="45" customWidth="1"/>
    <col min="13572" max="13572" width="8.85546875" style="45" customWidth="1"/>
    <col min="13573" max="13573" width="5.85546875" style="45" customWidth="1"/>
    <col min="13574" max="13574" width="9.28515625" style="45" bestFit="1" customWidth="1"/>
    <col min="13575" max="13575" width="7.85546875" style="45" customWidth="1"/>
    <col min="13576" max="13576" width="7.28515625" style="45" customWidth="1"/>
    <col min="13577" max="13577" width="7.85546875" style="45" bestFit="1" customWidth="1"/>
    <col min="13578" max="13578" width="7.85546875" style="45" customWidth="1"/>
    <col min="13579" max="13579" width="7.140625" style="45" customWidth="1"/>
    <col min="13580" max="13580" width="10.42578125" style="45" bestFit="1" customWidth="1"/>
    <col min="13581" max="13581" width="8.7109375" style="45" customWidth="1"/>
    <col min="13582" max="13582" width="6.42578125" style="45" customWidth="1"/>
    <col min="13583" max="13608" width="0" style="45" hidden="1" customWidth="1"/>
    <col min="13609" max="13610" width="9.140625" style="45" customWidth="1"/>
    <col min="13611" max="13611" width="6" style="45" customWidth="1"/>
    <col min="13612" max="13612" width="10.140625" style="45" customWidth="1"/>
    <col min="13613" max="13613" width="8.85546875" style="45" customWidth="1"/>
    <col min="13614" max="13614" width="8.28515625" style="45" customWidth="1"/>
    <col min="13615" max="13824" width="9.140625" style="45"/>
    <col min="13825" max="13825" width="15.5703125" style="45" customWidth="1"/>
    <col min="13826" max="13826" width="0" style="45" hidden="1" customWidth="1"/>
    <col min="13827" max="13827" width="8.7109375" style="45" customWidth="1"/>
    <col min="13828" max="13828" width="8.85546875" style="45" customWidth="1"/>
    <col min="13829" max="13829" width="5.85546875" style="45" customWidth="1"/>
    <col min="13830" max="13830" width="9.28515625" style="45" bestFit="1" customWidth="1"/>
    <col min="13831" max="13831" width="7.85546875" style="45" customWidth="1"/>
    <col min="13832" max="13832" width="7.28515625" style="45" customWidth="1"/>
    <col min="13833" max="13833" width="7.85546875" style="45" bestFit="1" customWidth="1"/>
    <col min="13834" max="13834" width="7.85546875" style="45" customWidth="1"/>
    <col min="13835" max="13835" width="7.140625" style="45" customWidth="1"/>
    <col min="13836" max="13836" width="10.42578125" style="45" bestFit="1" customWidth="1"/>
    <col min="13837" max="13837" width="8.7109375" style="45" customWidth="1"/>
    <col min="13838" max="13838" width="6.42578125" style="45" customWidth="1"/>
    <col min="13839" max="13864" width="0" style="45" hidden="1" customWidth="1"/>
    <col min="13865" max="13866" width="9.140625" style="45" customWidth="1"/>
    <col min="13867" max="13867" width="6" style="45" customWidth="1"/>
    <col min="13868" max="13868" width="10.140625" style="45" customWidth="1"/>
    <col min="13869" max="13869" width="8.85546875" style="45" customWidth="1"/>
    <col min="13870" max="13870" width="8.28515625" style="45" customWidth="1"/>
    <col min="13871" max="14080" width="9.140625" style="45"/>
    <col min="14081" max="14081" width="15.5703125" style="45" customWidth="1"/>
    <col min="14082" max="14082" width="0" style="45" hidden="1" customWidth="1"/>
    <col min="14083" max="14083" width="8.7109375" style="45" customWidth="1"/>
    <col min="14084" max="14084" width="8.85546875" style="45" customWidth="1"/>
    <col min="14085" max="14085" width="5.85546875" style="45" customWidth="1"/>
    <col min="14086" max="14086" width="9.28515625" style="45" bestFit="1" customWidth="1"/>
    <col min="14087" max="14087" width="7.85546875" style="45" customWidth="1"/>
    <col min="14088" max="14088" width="7.28515625" style="45" customWidth="1"/>
    <col min="14089" max="14089" width="7.85546875" style="45" bestFit="1" customWidth="1"/>
    <col min="14090" max="14090" width="7.85546875" style="45" customWidth="1"/>
    <col min="14091" max="14091" width="7.140625" style="45" customWidth="1"/>
    <col min="14092" max="14092" width="10.42578125" style="45" bestFit="1" customWidth="1"/>
    <col min="14093" max="14093" width="8.7109375" style="45" customWidth="1"/>
    <col min="14094" max="14094" width="6.42578125" style="45" customWidth="1"/>
    <col min="14095" max="14120" width="0" style="45" hidden="1" customWidth="1"/>
    <col min="14121" max="14122" width="9.140625" style="45" customWidth="1"/>
    <col min="14123" max="14123" width="6" style="45" customWidth="1"/>
    <col min="14124" max="14124" width="10.140625" style="45" customWidth="1"/>
    <col min="14125" max="14125" width="8.85546875" style="45" customWidth="1"/>
    <col min="14126" max="14126" width="8.28515625" style="45" customWidth="1"/>
    <col min="14127" max="14336" width="9.140625" style="45"/>
    <col min="14337" max="14337" width="15.5703125" style="45" customWidth="1"/>
    <col min="14338" max="14338" width="0" style="45" hidden="1" customWidth="1"/>
    <col min="14339" max="14339" width="8.7109375" style="45" customWidth="1"/>
    <col min="14340" max="14340" width="8.85546875" style="45" customWidth="1"/>
    <col min="14341" max="14341" width="5.85546875" style="45" customWidth="1"/>
    <col min="14342" max="14342" width="9.28515625" style="45" bestFit="1" customWidth="1"/>
    <col min="14343" max="14343" width="7.85546875" style="45" customWidth="1"/>
    <col min="14344" max="14344" width="7.28515625" style="45" customWidth="1"/>
    <col min="14345" max="14345" width="7.85546875" style="45" bestFit="1" customWidth="1"/>
    <col min="14346" max="14346" width="7.85546875" style="45" customWidth="1"/>
    <col min="14347" max="14347" width="7.140625" style="45" customWidth="1"/>
    <col min="14348" max="14348" width="10.42578125" style="45" bestFit="1" customWidth="1"/>
    <col min="14349" max="14349" width="8.7109375" style="45" customWidth="1"/>
    <col min="14350" max="14350" width="6.42578125" style="45" customWidth="1"/>
    <col min="14351" max="14376" width="0" style="45" hidden="1" customWidth="1"/>
    <col min="14377" max="14378" width="9.140625" style="45" customWidth="1"/>
    <col min="14379" max="14379" width="6" style="45" customWidth="1"/>
    <col min="14380" max="14380" width="10.140625" style="45" customWidth="1"/>
    <col min="14381" max="14381" width="8.85546875" style="45" customWidth="1"/>
    <col min="14382" max="14382" width="8.28515625" style="45" customWidth="1"/>
    <col min="14383" max="14592" width="9.140625" style="45"/>
    <col min="14593" max="14593" width="15.5703125" style="45" customWidth="1"/>
    <col min="14594" max="14594" width="0" style="45" hidden="1" customWidth="1"/>
    <col min="14595" max="14595" width="8.7109375" style="45" customWidth="1"/>
    <col min="14596" max="14596" width="8.85546875" style="45" customWidth="1"/>
    <col min="14597" max="14597" width="5.85546875" style="45" customWidth="1"/>
    <col min="14598" max="14598" width="9.28515625" style="45" bestFit="1" customWidth="1"/>
    <col min="14599" max="14599" width="7.85546875" style="45" customWidth="1"/>
    <col min="14600" max="14600" width="7.28515625" style="45" customWidth="1"/>
    <col min="14601" max="14601" width="7.85546875" style="45" bestFit="1" customWidth="1"/>
    <col min="14602" max="14602" width="7.85546875" style="45" customWidth="1"/>
    <col min="14603" max="14603" width="7.140625" style="45" customWidth="1"/>
    <col min="14604" max="14604" width="10.42578125" style="45" bestFit="1" customWidth="1"/>
    <col min="14605" max="14605" width="8.7109375" style="45" customWidth="1"/>
    <col min="14606" max="14606" width="6.42578125" style="45" customWidth="1"/>
    <col min="14607" max="14632" width="0" style="45" hidden="1" customWidth="1"/>
    <col min="14633" max="14634" width="9.140625" style="45" customWidth="1"/>
    <col min="14635" max="14635" width="6" style="45" customWidth="1"/>
    <col min="14636" max="14636" width="10.140625" style="45" customWidth="1"/>
    <col min="14637" max="14637" width="8.85546875" style="45" customWidth="1"/>
    <col min="14638" max="14638" width="8.28515625" style="45" customWidth="1"/>
    <col min="14639" max="14848" width="9.140625" style="45"/>
    <col min="14849" max="14849" width="15.5703125" style="45" customWidth="1"/>
    <col min="14850" max="14850" width="0" style="45" hidden="1" customWidth="1"/>
    <col min="14851" max="14851" width="8.7109375" style="45" customWidth="1"/>
    <col min="14852" max="14852" width="8.85546875" style="45" customWidth="1"/>
    <col min="14853" max="14853" width="5.85546875" style="45" customWidth="1"/>
    <col min="14854" max="14854" width="9.28515625" style="45" bestFit="1" customWidth="1"/>
    <col min="14855" max="14855" width="7.85546875" style="45" customWidth="1"/>
    <col min="14856" max="14856" width="7.28515625" style="45" customWidth="1"/>
    <col min="14857" max="14857" width="7.85546875" style="45" bestFit="1" customWidth="1"/>
    <col min="14858" max="14858" width="7.85546875" style="45" customWidth="1"/>
    <col min="14859" max="14859" width="7.140625" style="45" customWidth="1"/>
    <col min="14860" max="14860" width="10.42578125" style="45" bestFit="1" customWidth="1"/>
    <col min="14861" max="14861" width="8.7109375" style="45" customWidth="1"/>
    <col min="14862" max="14862" width="6.42578125" style="45" customWidth="1"/>
    <col min="14863" max="14888" width="0" style="45" hidden="1" customWidth="1"/>
    <col min="14889" max="14890" width="9.140625" style="45" customWidth="1"/>
    <col min="14891" max="14891" width="6" style="45" customWidth="1"/>
    <col min="14892" max="14892" width="10.140625" style="45" customWidth="1"/>
    <col min="14893" max="14893" width="8.85546875" style="45" customWidth="1"/>
    <col min="14894" max="14894" width="8.28515625" style="45" customWidth="1"/>
    <col min="14895" max="15104" width="9.140625" style="45"/>
    <col min="15105" max="15105" width="15.5703125" style="45" customWidth="1"/>
    <col min="15106" max="15106" width="0" style="45" hidden="1" customWidth="1"/>
    <col min="15107" max="15107" width="8.7109375" style="45" customWidth="1"/>
    <col min="15108" max="15108" width="8.85546875" style="45" customWidth="1"/>
    <col min="15109" max="15109" width="5.85546875" style="45" customWidth="1"/>
    <col min="15110" max="15110" width="9.28515625" style="45" bestFit="1" customWidth="1"/>
    <col min="15111" max="15111" width="7.85546875" style="45" customWidth="1"/>
    <col min="15112" max="15112" width="7.28515625" style="45" customWidth="1"/>
    <col min="15113" max="15113" width="7.85546875" style="45" bestFit="1" customWidth="1"/>
    <col min="15114" max="15114" width="7.85546875" style="45" customWidth="1"/>
    <col min="15115" max="15115" width="7.140625" style="45" customWidth="1"/>
    <col min="15116" max="15116" width="10.42578125" style="45" bestFit="1" customWidth="1"/>
    <col min="15117" max="15117" width="8.7109375" style="45" customWidth="1"/>
    <col min="15118" max="15118" width="6.42578125" style="45" customWidth="1"/>
    <col min="15119" max="15144" width="0" style="45" hidden="1" customWidth="1"/>
    <col min="15145" max="15146" width="9.140625" style="45" customWidth="1"/>
    <col min="15147" max="15147" width="6" style="45" customWidth="1"/>
    <col min="15148" max="15148" width="10.140625" style="45" customWidth="1"/>
    <col min="15149" max="15149" width="8.85546875" style="45" customWidth="1"/>
    <col min="15150" max="15150" width="8.28515625" style="45" customWidth="1"/>
    <col min="15151" max="15360" width="9.140625" style="45"/>
    <col min="15361" max="15361" width="15.5703125" style="45" customWidth="1"/>
    <col min="15362" max="15362" width="0" style="45" hidden="1" customWidth="1"/>
    <col min="15363" max="15363" width="8.7109375" style="45" customWidth="1"/>
    <col min="15364" max="15364" width="8.85546875" style="45" customWidth="1"/>
    <col min="15365" max="15365" width="5.85546875" style="45" customWidth="1"/>
    <col min="15366" max="15366" width="9.28515625" style="45" bestFit="1" customWidth="1"/>
    <col min="15367" max="15367" width="7.85546875" style="45" customWidth="1"/>
    <col min="15368" max="15368" width="7.28515625" style="45" customWidth="1"/>
    <col min="15369" max="15369" width="7.85546875" style="45" bestFit="1" customWidth="1"/>
    <col min="15370" max="15370" width="7.85546875" style="45" customWidth="1"/>
    <col min="15371" max="15371" width="7.140625" style="45" customWidth="1"/>
    <col min="15372" max="15372" width="10.42578125" style="45" bestFit="1" customWidth="1"/>
    <col min="15373" max="15373" width="8.7109375" style="45" customWidth="1"/>
    <col min="15374" max="15374" width="6.42578125" style="45" customWidth="1"/>
    <col min="15375" max="15400" width="0" style="45" hidden="1" customWidth="1"/>
    <col min="15401" max="15402" width="9.140625" style="45" customWidth="1"/>
    <col min="15403" max="15403" width="6" style="45" customWidth="1"/>
    <col min="15404" max="15404" width="10.140625" style="45" customWidth="1"/>
    <col min="15405" max="15405" width="8.85546875" style="45" customWidth="1"/>
    <col min="15406" max="15406" width="8.28515625" style="45" customWidth="1"/>
    <col min="15407" max="15616" width="9.140625" style="45"/>
    <col min="15617" max="15617" width="15.5703125" style="45" customWidth="1"/>
    <col min="15618" max="15618" width="0" style="45" hidden="1" customWidth="1"/>
    <col min="15619" max="15619" width="8.7109375" style="45" customWidth="1"/>
    <col min="15620" max="15620" width="8.85546875" style="45" customWidth="1"/>
    <col min="15621" max="15621" width="5.85546875" style="45" customWidth="1"/>
    <col min="15622" max="15622" width="9.28515625" style="45" bestFit="1" customWidth="1"/>
    <col min="15623" max="15623" width="7.85546875" style="45" customWidth="1"/>
    <col min="15624" max="15624" width="7.28515625" style="45" customWidth="1"/>
    <col min="15625" max="15625" width="7.85546875" style="45" bestFit="1" customWidth="1"/>
    <col min="15626" max="15626" width="7.85546875" style="45" customWidth="1"/>
    <col min="15627" max="15627" width="7.140625" style="45" customWidth="1"/>
    <col min="15628" max="15628" width="10.42578125" style="45" bestFit="1" customWidth="1"/>
    <col min="15629" max="15629" width="8.7109375" style="45" customWidth="1"/>
    <col min="15630" max="15630" width="6.42578125" style="45" customWidth="1"/>
    <col min="15631" max="15656" width="0" style="45" hidden="1" customWidth="1"/>
    <col min="15657" max="15658" width="9.140625" style="45" customWidth="1"/>
    <col min="15659" max="15659" width="6" style="45" customWidth="1"/>
    <col min="15660" max="15660" width="10.140625" style="45" customWidth="1"/>
    <col min="15661" max="15661" width="8.85546875" style="45" customWidth="1"/>
    <col min="15662" max="15662" width="8.28515625" style="45" customWidth="1"/>
    <col min="15663" max="15872" width="9.140625" style="45"/>
    <col min="15873" max="15873" width="15.5703125" style="45" customWidth="1"/>
    <col min="15874" max="15874" width="0" style="45" hidden="1" customWidth="1"/>
    <col min="15875" max="15875" width="8.7109375" style="45" customWidth="1"/>
    <col min="15876" max="15876" width="8.85546875" style="45" customWidth="1"/>
    <col min="15877" max="15877" width="5.85546875" style="45" customWidth="1"/>
    <col min="15878" max="15878" width="9.28515625" style="45" bestFit="1" customWidth="1"/>
    <col min="15879" max="15879" width="7.85546875" style="45" customWidth="1"/>
    <col min="15880" max="15880" width="7.28515625" style="45" customWidth="1"/>
    <col min="15881" max="15881" width="7.85546875" style="45" bestFit="1" customWidth="1"/>
    <col min="15882" max="15882" width="7.85546875" style="45" customWidth="1"/>
    <col min="15883" max="15883" width="7.140625" style="45" customWidth="1"/>
    <col min="15884" max="15884" width="10.42578125" style="45" bestFit="1" customWidth="1"/>
    <col min="15885" max="15885" width="8.7109375" style="45" customWidth="1"/>
    <col min="15886" max="15886" width="6.42578125" style="45" customWidth="1"/>
    <col min="15887" max="15912" width="0" style="45" hidden="1" customWidth="1"/>
    <col min="15913" max="15914" width="9.140625" style="45" customWidth="1"/>
    <col min="15915" max="15915" width="6" style="45" customWidth="1"/>
    <col min="15916" max="15916" width="10.140625" style="45" customWidth="1"/>
    <col min="15917" max="15917" width="8.85546875" style="45" customWidth="1"/>
    <col min="15918" max="15918" width="8.28515625" style="45" customWidth="1"/>
    <col min="15919" max="16128" width="9.140625" style="45"/>
    <col min="16129" max="16129" width="15.5703125" style="45" customWidth="1"/>
    <col min="16130" max="16130" width="0" style="45" hidden="1" customWidth="1"/>
    <col min="16131" max="16131" width="8.7109375" style="45" customWidth="1"/>
    <col min="16132" max="16132" width="8.85546875" style="45" customWidth="1"/>
    <col min="16133" max="16133" width="5.85546875" style="45" customWidth="1"/>
    <col min="16134" max="16134" width="9.28515625" style="45" bestFit="1" customWidth="1"/>
    <col min="16135" max="16135" width="7.85546875" style="45" customWidth="1"/>
    <col min="16136" max="16136" width="7.28515625" style="45" customWidth="1"/>
    <col min="16137" max="16137" width="7.85546875" style="45" bestFit="1" customWidth="1"/>
    <col min="16138" max="16138" width="7.85546875" style="45" customWidth="1"/>
    <col min="16139" max="16139" width="7.140625" style="45" customWidth="1"/>
    <col min="16140" max="16140" width="10.42578125" style="45" bestFit="1" customWidth="1"/>
    <col min="16141" max="16141" width="8.7109375" style="45" customWidth="1"/>
    <col min="16142" max="16142" width="6.42578125" style="45" customWidth="1"/>
    <col min="16143" max="16168" width="0" style="45" hidden="1" customWidth="1"/>
    <col min="16169" max="16170" width="9.140625" style="45" customWidth="1"/>
    <col min="16171" max="16171" width="6" style="45" customWidth="1"/>
    <col min="16172" max="16172" width="10.140625" style="45" customWidth="1"/>
    <col min="16173" max="16173" width="8.85546875" style="45" customWidth="1"/>
    <col min="16174" max="16174" width="8.28515625" style="45" customWidth="1"/>
    <col min="16175" max="16384" width="9.140625" style="45"/>
  </cols>
  <sheetData>
    <row r="1" spans="1:46" ht="18.600000000000001" customHeight="1" x14ac:dyDescent="0.2">
      <c r="A1" s="84" t="s">
        <v>24</v>
      </c>
      <c r="B1" s="85"/>
      <c r="C1" s="85"/>
      <c r="D1" s="85"/>
      <c r="E1" s="85"/>
      <c r="F1" s="85"/>
      <c r="G1" s="85"/>
      <c r="H1" s="85"/>
      <c r="I1" s="85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6"/>
      <c r="AJ1" s="86"/>
      <c r="AK1" s="86"/>
      <c r="AL1" s="86"/>
      <c r="AM1" s="86"/>
      <c r="AN1" s="86"/>
      <c r="AO1" s="86"/>
      <c r="AP1" s="86"/>
      <c r="AQ1" s="86"/>
      <c r="AR1" s="86"/>
      <c r="AS1" s="86"/>
      <c r="AT1" s="86"/>
    </row>
    <row r="2" spans="1:46" ht="7.15" customHeight="1" x14ac:dyDescent="0.2"/>
    <row r="3" spans="1:46" ht="24" customHeight="1" x14ac:dyDescent="0.2">
      <c r="A3" s="87" t="s">
        <v>25</v>
      </c>
      <c r="B3" s="47"/>
      <c r="C3" s="89" t="s">
        <v>26</v>
      </c>
      <c r="D3" s="90"/>
      <c r="E3" s="90"/>
      <c r="F3" s="89" t="s">
        <v>27</v>
      </c>
      <c r="G3" s="91"/>
      <c r="H3" s="91"/>
      <c r="I3" s="89" t="s">
        <v>28</v>
      </c>
      <c r="J3" s="91"/>
      <c r="K3" s="91"/>
      <c r="L3" s="89" t="s">
        <v>29</v>
      </c>
      <c r="M3" s="91"/>
      <c r="N3" s="91"/>
      <c r="O3" s="48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O3" s="89" t="s">
        <v>30</v>
      </c>
      <c r="AP3" s="91"/>
      <c r="AQ3" s="91"/>
      <c r="AR3" s="89" t="s">
        <v>31</v>
      </c>
      <c r="AS3" s="90"/>
      <c r="AT3" s="92"/>
    </row>
    <row r="4" spans="1:46" ht="25.15" customHeight="1" x14ac:dyDescent="0.2">
      <c r="A4" s="88"/>
      <c r="B4" s="47"/>
      <c r="C4" s="49" t="s">
        <v>32</v>
      </c>
      <c r="D4" s="93" t="s">
        <v>33</v>
      </c>
      <c r="E4" s="49" t="s">
        <v>34</v>
      </c>
      <c r="F4" s="49" t="s">
        <v>32</v>
      </c>
      <c r="G4" s="93" t="s">
        <v>33</v>
      </c>
      <c r="H4" s="49" t="s">
        <v>34</v>
      </c>
      <c r="I4" s="49" t="s">
        <v>32</v>
      </c>
      <c r="J4" s="93" t="s">
        <v>33</v>
      </c>
      <c r="K4" s="50" t="s">
        <v>34</v>
      </c>
      <c r="L4" s="49" t="s">
        <v>32</v>
      </c>
      <c r="M4" s="93" t="s">
        <v>33</v>
      </c>
      <c r="N4" s="49" t="s">
        <v>34</v>
      </c>
      <c r="O4" s="48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9" t="s">
        <v>32</v>
      </c>
      <c r="AP4" s="93" t="s">
        <v>33</v>
      </c>
      <c r="AQ4" s="49" t="s">
        <v>34</v>
      </c>
      <c r="AR4" s="49" t="s">
        <v>32</v>
      </c>
      <c r="AS4" s="93" t="s">
        <v>33</v>
      </c>
      <c r="AT4" s="50" t="s">
        <v>34</v>
      </c>
    </row>
    <row r="5" spans="1:46" ht="12" customHeight="1" x14ac:dyDescent="0.2">
      <c r="A5" s="47"/>
      <c r="B5" s="47"/>
      <c r="C5" s="50" t="s">
        <v>35</v>
      </c>
      <c r="D5" s="94"/>
      <c r="E5" s="50" t="s">
        <v>35</v>
      </c>
      <c r="F5" s="50" t="s">
        <v>35</v>
      </c>
      <c r="G5" s="94"/>
      <c r="H5" s="50" t="s">
        <v>35</v>
      </c>
      <c r="I5" s="50" t="s">
        <v>35</v>
      </c>
      <c r="J5" s="94"/>
      <c r="K5" s="50" t="s">
        <v>35</v>
      </c>
      <c r="L5" s="50" t="s">
        <v>35</v>
      </c>
      <c r="M5" s="94"/>
      <c r="N5" s="50" t="s">
        <v>35</v>
      </c>
      <c r="O5" s="48" t="s">
        <v>36</v>
      </c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50" t="s">
        <v>35</v>
      </c>
      <c r="AP5" s="94"/>
      <c r="AQ5" s="50" t="s">
        <v>35</v>
      </c>
      <c r="AR5" s="50" t="s">
        <v>35</v>
      </c>
      <c r="AS5" s="94"/>
      <c r="AT5" s="50" t="s">
        <v>35</v>
      </c>
    </row>
    <row r="6" spans="1:46" ht="21.6" customHeight="1" x14ac:dyDescent="0.2">
      <c r="A6" s="51" t="s">
        <v>37</v>
      </c>
      <c r="B6" s="52"/>
      <c r="C6" s="53">
        <v>932.4</v>
      </c>
      <c r="D6" s="54">
        <v>648.20000000000005</v>
      </c>
      <c r="E6" s="53">
        <f t="shared" ref="E6:E14" si="0">D6/C6*100</f>
        <v>69.51951951951952</v>
      </c>
      <c r="F6" s="53">
        <v>77</v>
      </c>
      <c r="G6" s="54">
        <v>77.3</v>
      </c>
      <c r="H6" s="53">
        <f t="shared" ref="H6:H14" si="1">G6/F6*100</f>
        <v>100.38961038961038</v>
      </c>
      <c r="I6" s="53">
        <v>313.09999999999997</v>
      </c>
      <c r="J6" s="54">
        <v>53.4</v>
      </c>
      <c r="K6" s="53">
        <f t="shared" ref="K6:K12" si="2">J6/I6*100</f>
        <v>17.055253912488023</v>
      </c>
      <c r="L6" s="53">
        <v>1640.6</v>
      </c>
      <c r="M6" s="54">
        <v>707.8</v>
      </c>
      <c r="N6" s="53">
        <f t="shared" ref="N6:N12" si="3">M6/L6*100</f>
        <v>43.142752651468975</v>
      </c>
      <c r="O6" s="55" t="e">
        <f>M6-#REF!</f>
        <v>#REF!</v>
      </c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3">
        <v>0</v>
      </c>
      <c r="AP6" s="54"/>
      <c r="AQ6" s="53"/>
      <c r="AR6" s="53"/>
      <c r="AS6" s="54">
        <v>1.6</v>
      </c>
      <c r="AT6" s="53"/>
    </row>
    <row r="7" spans="1:46" ht="21.6" customHeight="1" x14ac:dyDescent="0.2">
      <c r="A7" s="57" t="s">
        <v>10</v>
      </c>
      <c r="B7" s="58"/>
      <c r="C7" s="53">
        <v>918.4</v>
      </c>
      <c r="D7" s="54">
        <v>804.7</v>
      </c>
      <c r="E7" s="53">
        <f t="shared" si="0"/>
        <v>87.619773519163772</v>
      </c>
      <c r="F7" s="53">
        <v>0</v>
      </c>
      <c r="G7" s="54">
        <v>0.3</v>
      </c>
      <c r="H7" s="53"/>
      <c r="I7" s="53">
        <v>235.6</v>
      </c>
      <c r="J7" s="54">
        <v>17.2</v>
      </c>
      <c r="K7" s="53">
        <f t="shared" si="2"/>
        <v>7.3005093378607802</v>
      </c>
      <c r="L7" s="53">
        <v>881</v>
      </c>
      <c r="M7" s="54">
        <v>188.9</v>
      </c>
      <c r="N7" s="53">
        <f t="shared" si="3"/>
        <v>21.441543700340524</v>
      </c>
      <c r="O7" s="55" t="e">
        <f>M7-#REF!</f>
        <v>#REF!</v>
      </c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3">
        <v>11.100000000000001</v>
      </c>
      <c r="AP7" s="54">
        <v>6.2</v>
      </c>
      <c r="AQ7" s="53">
        <f t="shared" ref="AQ7:AQ14" si="4">AP7/AO7*100</f>
        <v>55.85585585585585</v>
      </c>
      <c r="AR7" s="53"/>
      <c r="AS7" s="54"/>
      <c r="AT7" s="53"/>
    </row>
    <row r="8" spans="1:46" ht="21.6" customHeight="1" x14ac:dyDescent="0.2">
      <c r="A8" s="57" t="s">
        <v>11</v>
      </c>
      <c r="B8" s="58"/>
      <c r="C8" s="53">
        <v>384.4</v>
      </c>
      <c r="D8" s="54">
        <v>294.7</v>
      </c>
      <c r="E8" s="53">
        <f t="shared" si="0"/>
        <v>76.664932362122798</v>
      </c>
      <c r="F8" s="53">
        <v>12.5</v>
      </c>
      <c r="G8" s="54">
        <v>6.7</v>
      </c>
      <c r="H8" s="53">
        <f t="shared" si="1"/>
        <v>53.6</v>
      </c>
      <c r="I8" s="53">
        <v>161.19999999999999</v>
      </c>
      <c r="J8" s="54">
        <v>55.5</v>
      </c>
      <c r="K8" s="53">
        <f t="shared" si="2"/>
        <v>34.429280397022332</v>
      </c>
      <c r="L8" s="53">
        <v>684.3</v>
      </c>
      <c r="M8" s="54">
        <v>145.6</v>
      </c>
      <c r="N8" s="53">
        <f t="shared" si="3"/>
        <v>21.27721759462224</v>
      </c>
      <c r="O8" s="55" t="e">
        <f>M8-#REF!</f>
        <v>#REF!</v>
      </c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3">
        <v>9.1000000000000014</v>
      </c>
      <c r="AP8" s="54">
        <v>4.5999999999999996</v>
      </c>
      <c r="AQ8" s="53">
        <f t="shared" si="4"/>
        <v>50.549450549450533</v>
      </c>
      <c r="AR8" s="53"/>
      <c r="AS8" s="54"/>
      <c r="AT8" s="53"/>
    </row>
    <row r="9" spans="1:46" ht="21.6" customHeight="1" x14ac:dyDescent="0.2">
      <c r="A9" s="57" t="s">
        <v>12</v>
      </c>
      <c r="B9" s="58"/>
      <c r="C9" s="53">
        <v>2611.3000000000002</v>
      </c>
      <c r="D9" s="54">
        <v>1704</v>
      </c>
      <c r="E9" s="53">
        <f t="shared" si="0"/>
        <v>65.254853904185651</v>
      </c>
      <c r="F9" s="53">
        <v>725</v>
      </c>
      <c r="G9" s="54">
        <v>682.1</v>
      </c>
      <c r="H9" s="53">
        <f t="shared" si="1"/>
        <v>94.08275862068966</v>
      </c>
      <c r="I9" s="53">
        <v>396.9</v>
      </c>
      <c r="J9" s="54">
        <v>62.5</v>
      </c>
      <c r="K9" s="53">
        <f t="shared" si="2"/>
        <v>15.747039556563367</v>
      </c>
      <c r="L9" s="53">
        <v>1240.2</v>
      </c>
      <c r="M9" s="54">
        <v>467.1</v>
      </c>
      <c r="N9" s="53">
        <f t="shared" si="3"/>
        <v>37.6632801161103</v>
      </c>
      <c r="O9" s="55" t="e">
        <f>M9-#REF!</f>
        <v>#REF!</v>
      </c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3">
        <v>11.799999999999999</v>
      </c>
      <c r="AP9" s="54">
        <v>2.2000000000000002</v>
      </c>
      <c r="AQ9" s="53">
        <f t="shared" si="4"/>
        <v>18.644067796610173</v>
      </c>
      <c r="AR9" s="53"/>
      <c r="AS9" s="54"/>
      <c r="AT9" s="53"/>
    </row>
    <row r="10" spans="1:46" ht="21.6" customHeight="1" x14ac:dyDescent="0.2">
      <c r="A10" s="57" t="s">
        <v>13</v>
      </c>
      <c r="B10" s="58"/>
      <c r="C10" s="53">
        <v>1398.6</v>
      </c>
      <c r="D10" s="54">
        <v>823.9</v>
      </c>
      <c r="E10" s="53">
        <f t="shared" si="0"/>
        <v>58.908908908908906</v>
      </c>
      <c r="F10" s="53">
        <v>119.99999999999999</v>
      </c>
      <c r="G10" s="54">
        <v>120.7</v>
      </c>
      <c r="H10" s="53">
        <f t="shared" si="1"/>
        <v>100.58333333333336</v>
      </c>
      <c r="I10" s="53">
        <v>123.2</v>
      </c>
      <c r="J10" s="54">
        <v>17.100000000000001</v>
      </c>
      <c r="K10" s="53">
        <f t="shared" si="2"/>
        <v>13.879870129870131</v>
      </c>
      <c r="L10" s="53">
        <v>759.7</v>
      </c>
      <c r="M10" s="54">
        <v>405.1</v>
      </c>
      <c r="N10" s="53">
        <f t="shared" si="3"/>
        <v>53.323680400157954</v>
      </c>
      <c r="O10" s="55" t="e">
        <f>M10-#REF!</f>
        <v>#REF!</v>
      </c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56"/>
      <c r="AL10" s="56"/>
      <c r="AM10" s="56"/>
      <c r="AN10" s="56"/>
      <c r="AO10" s="53">
        <v>6.1000000000000005</v>
      </c>
      <c r="AP10" s="54">
        <v>0.9</v>
      </c>
      <c r="AQ10" s="53">
        <f t="shared" si="4"/>
        <v>14.754098360655737</v>
      </c>
      <c r="AR10" s="53"/>
      <c r="AS10" s="54"/>
      <c r="AT10" s="53"/>
    </row>
    <row r="11" spans="1:46" ht="21.6" customHeight="1" x14ac:dyDescent="0.2">
      <c r="A11" s="59" t="s">
        <v>38</v>
      </c>
      <c r="B11" s="60"/>
      <c r="C11" s="53">
        <v>9176.2000000000007</v>
      </c>
      <c r="D11" s="54">
        <v>6803.8</v>
      </c>
      <c r="E11" s="53">
        <f t="shared" si="0"/>
        <v>74.146160720123802</v>
      </c>
      <c r="F11" s="53">
        <v>7.5</v>
      </c>
      <c r="G11" s="61"/>
      <c r="H11" s="53"/>
      <c r="I11" s="53">
        <v>1566.5</v>
      </c>
      <c r="J11" s="54">
        <v>316.39999999999998</v>
      </c>
      <c r="K11" s="53">
        <f t="shared" si="2"/>
        <v>20.197893392914139</v>
      </c>
      <c r="L11" s="53">
        <v>3037.8</v>
      </c>
      <c r="M11" s="54">
        <v>1857.9</v>
      </c>
      <c r="N11" s="53">
        <f t="shared" si="3"/>
        <v>61.159391665020735</v>
      </c>
      <c r="O11" s="55" t="e">
        <f>M11-#REF!</f>
        <v>#REF!</v>
      </c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56"/>
      <c r="AD11" s="56"/>
      <c r="AE11" s="56"/>
      <c r="AF11" s="56"/>
      <c r="AG11" s="56"/>
      <c r="AH11" s="56"/>
      <c r="AI11" s="56"/>
      <c r="AJ11" s="56"/>
      <c r="AK11" s="56"/>
      <c r="AL11" s="56"/>
      <c r="AM11" s="56"/>
      <c r="AN11" s="56"/>
      <c r="AO11" s="53">
        <v>0</v>
      </c>
      <c r="AP11" s="54"/>
      <c r="AQ11" s="53"/>
      <c r="AR11" s="53">
        <v>1789.3</v>
      </c>
      <c r="AS11" s="54">
        <v>871</v>
      </c>
      <c r="AT11" s="53">
        <f>AS11/AR11*100</f>
        <v>48.678254065835802</v>
      </c>
    </row>
    <row r="12" spans="1:46" ht="27.6" customHeight="1" x14ac:dyDescent="0.2">
      <c r="A12" s="62" t="s">
        <v>39</v>
      </c>
      <c r="B12" s="63"/>
      <c r="C12" s="64">
        <f>SUM(C6:C11)</f>
        <v>15421.300000000001</v>
      </c>
      <c r="D12" s="64">
        <f>SUM(D6:D11)</f>
        <v>11079.3</v>
      </c>
      <c r="E12" s="64">
        <f t="shared" si="0"/>
        <v>71.844137653764591</v>
      </c>
      <c r="F12" s="64">
        <f>F6+F7+F8+F9+F10+F11</f>
        <v>942</v>
      </c>
      <c r="G12" s="64">
        <f>SUM(G6:G11)</f>
        <v>887.1</v>
      </c>
      <c r="H12" s="64">
        <f t="shared" si="1"/>
        <v>94.171974522292999</v>
      </c>
      <c r="I12" s="64">
        <f>SUM(I6:I11)</f>
        <v>2796.5</v>
      </c>
      <c r="J12" s="64">
        <f>SUM(J6:J11)</f>
        <v>522.09999999999991</v>
      </c>
      <c r="K12" s="64">
        <f t="shared" si="2"/>
        <v>18.669765778651882</v>
      </c>
      <c r="L12" s="64">
        <f>SUM(L6:L11)</f>
        <v>8243.5999999999985</v>
      </c>
      <c r="M12" s="64">
        <f>SUM(M6:M11)</f>
        <v>3772.4</v>
      </c>
      <c r="N12" s="64">
        <f t="shared" si="3"/>
        <v>45.761560483284015</v>
      </c>
      <c r="O12" s="65" t="e">
        <f>M12-#REF!</f>
        <v>#REF!</v>
      </c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66"/>
      <c r="AH12" s="66"/>
      <c r="AI12" s="66"/>
      <c r="AJ12" s="66"/>
      <c r="AK12" s="66"/>
      <c r="AL12" s="66"/>
      <c r="AM12" s="66"/>
      <c r="AN12" s="66"/>
      <c r="AO12" s="64">
        <f>AO6+AO7+AO8+AO9+AO10+AO11</f>
        <v>38.1</v>
      </c>
      <c r="AP12" s="64">
        <f>AP6+AP7+AP8+AP9+AP10+AP11</f>
        <v>13.9</v>
      </c>
      <c r="AQ12" s="64">
        <f t="shared" si="4"/>
        <v>36.482939632545929</v>
      </c>
      <c r="AR12" s="64">
        <f>AR6+AR7+AR8+AR9+AR10+AR11</f>
        <v>1789.3</v>
      </c>
      <c r="AS12" s="64">
        <f>AS6+AS7+AS8+AS9+AS10+AS11</f>
        <v>872.6</v>
      </c>
      <c r="AT12" s="64">
        <f>AS12/AR12*100</f>
        <v>48.767674509584758</v>
      </c>
    </row>
    <row r="13" spans="1:46" ht="24.75" customHeight="1" x14ac:dyDescent="0.2">
      <c r="A13" s="57" t="s">
        <v>40</v>
      </c>
      <c r="B13" s="67"/>
      <c r="C13" s="53">
        <v>139740</v>
      </c>
      <c r="D13" s="54">
        <v>100828.2</v>
      </c>
      <c r="E13" s="64">
        <f t="shared" si="0"/>
        <v>72.154143409188492</v>
      </c>
      <c r="F13" s="53">
        <v>11142.1</v>
      </c>
      <c r="G13" s="54">
        <v>9019.6</v>
      </c>
      <c r="H13" s="64">
        <f t="shared" si="1"/>
        <v>80.950628696565289</v>
      </c>
      <c r="I13" s="53"/>
      <c r="J13" s="54"/>
      <c r="K13" s="64"/>
      <c r="L13" s="53"/>
      <c r="M13" s="54"/>
      <c r="N13" s="64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53">
        <v>2497.3000000000002</v>
      </c>
      <c r="AP13" s="54">
        <v>2318.6</v>
      </c>
      <c r="AQ13" s="64">
        <f t="shared" si="4"/>
        <v>92.844271813558635</v>
      </c>
      <c r="AR13" s="53">
        <v>4036.3</v>
      </c>
      <c r="AS13" s="54">
        <v>2120.9</v>
      </c>
      <c r="AT13" s="64">
        <f>AS13/AR13*100</f>
        <v>52.545648242202013</v>
      </c>
    </row>
    <row r="14" spans="1:46" ht="17.25" customHeight="1" x14ac:dyDescent="0.2">
      <c r="A14" s="57" t="s">
        <v>41</v>
      </c>
      <c r="B14" s="67"/>
      <c r="C14" s="53">
        <f>C12+C13</f>
        <v>155161.29999999999</v>
      </c>
      <c r="D14" s="54">
        <f>D12+D13</f>
        <v>111907.5</v>
      </c>
      <c r="E14" s="64">
        <f t="shared" si="0"/>
        <v>72.123332300000058</v>
      </c>
      <c r="F14" s="53">
        <f>F12+F13</f>
        <v>12084.1</v>
      </c>
      <c r="G14" s="54">
        <f>G12+G13</f>
        <v>9906.7000000000007</v>
      </c>
      <c r="H14" s="64">
        <f t="shared" si="1"/>
        <v>81.981281187676373</v>
      </c>
      <c r="I14" s="53">
        <f>I12+I13</f>
        <v>2796.5</v>
      </c>
      <c r="J14" s="54">
        <f>J12+J13</f>
        <v>522.09999999999991</v>
      </c>
      <c r="K14" s="64">
        <f>J14/I14*100</f>
        <v>18.669765778651882</v>
      </c>
      <c r="L14" s="53">
        <f>L12+L13</f>
        <v>8243.5999999999985</v>
      </c>
      <c r="M14" s="54">
        <f>M12+M13</f>
        <v>3772.4</v>
      </c>
      <c r="N14" s="64">
        <f>M14/L14*100</f>
        <v>45.761560483284015</v>
      </c>
      <c r="O14" s="68" t="e">
        <f t="shared" ref="O14:AP14" si="5">O12+O13</f>
        <v>#REF!</v>
      </c>
      <c r="P14" s="68">
        <f t="shared" si="5"/>
        <v>0</v>
      </c>
      <c r="Q14" s="68">
        <f t="shared" si="5"/>
        <v>0</v>
      </c>
      <c r="R14" s="68">
        <f t="shared" si="5"/>
        <v>0</v>
      </c>
      <c r="S14" s="68">
        <f t="shared" si="5"/>
        <v>0</v>
      </c>
      <c r="T14" s="68">
        <f t="shared" si="5"/>
        <v>0</v>
      </c>
      <c r="U14" s="68">
        <f t="shared" si="5"/>
        <v>0</v>
      </c>
      <c r="V14" s="68">
        <f t="shared" si="5"/>
        <v>0</v>
      </c>
      <c r="W14" s="68">
        <f t="shared" si="5"/>
        <v>0</v>
      </c>
      <c r="X14" s="68">
        <f t="shared" si="5"/>
        <v>0</v>
      </c>
      <c r="Y14" s="68">
        <f t="shared" si="5"/>
        <v>0</v>
      </c>
      <c r="Z14" s="68">
        <f t="shared" si="5"/>
        <v>0</v>
      </c>
      <c r="AA14" s="68">
        <f t="shared" si="5"/>
        <v>0</v>
      </c>
      <c r="AB14" s="68">
        <f t="shared" si="5"/>
        <v>0</v>
      </c>
      <c r="AC14" s="68">
        <f t="shared" si="5"/>
        <v>0</v>
      </c>
      <c r="AD14" s="68">
        <f t="shared" si="5"/>
        <v>0</v>
      </c>
      <c r="AE14" s="68">
        <f t="shared" si="5"/>
        <v>0</v>
      </c>
      <c r="AF14" s="68">
        <f t="shared" si="5"/>
        <v>0</v>
      </c>
      <c r="AG14" s="68">
        <f t="shared" si="5"/>
        <v>0</v>
      </c>
      <c r="AH14" s="68">
        <f t="shared" si="5"/>
        <v>0</v>
      </c>
      <c r="AI14" s="68">
        <f t="shared" si="5"/>
        <v>0</v>
      </c>
      <c r="AJ14" s="68">
        <f t="shared" si="5"/>
        <v>0</v>
      </c>
      <c r="AK14" s="68">
        <f t="shared" si="5"/>
        <v>0</v>
      </c>
      <c r="AL14" s="68">
        <f t="shared" si="5"/>
        <v>0</v>
      </c>
      <c r="AM14" s="68">
        <f t="shared" si="5"/>
        <v>0</v>
      </c>
      <c r="AN14" s="68">
        <f t="shared" si="5"/>
        <v>0</v>
      </c>
      <c r="AO14" s="53">
        <f t="shared" si="5"/>
        <v>2535.4</v>
      </c>
      <c r="AP14" s="69">
        <f t="shared" si="5"/>
        <v>2332.5</v>
      </c>
      <c r="AQ14" s="64">
        <f t="shared" si="4"/>
        <v>91.997317977439451</v>
      </c>
      <c r="AR14" s="53">
        <f>AR12+AR13</f>
        <v>5825.6</v>
      </c>
      <c r="AS14" s="54">
        <f>AS12+AS13</f>
        <v>2993.5</v>
      </c>
      <c r="AT14" s="64">
        <f>AS14/AR14*100</f>
        <v>51.385265037077723</v>
      </c>
    </row>
    <row r="15" spans="1:46" ht="11.45" customHeight="1" x14ac:dyDescent="0.2">
      <c r="A15" s="70" t="s">
        <v>42</v>
      </c>
      <c r="B15" s="67"/>
      <c r="C15" s="53"/>
      <c r="D15" s="54"/>
      <c r="E15" s="64"/>
      <c r="F15" s="53"/>
      <c r="G15" s="54"/>
      <c r="H15" s="64"/>
      <c r="I15" s="53"/>
      <c r="J15" s="54"/>
      <c r="K15" s="64"/>
      <c r="L15" s="53"/>
      <c r="M15" s="54"/>
      <c r="N15" s="64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53"/>
      <c r="AP15" s="54"/>
      <c r="AQ15" s="64"/>
      <c r="AR15" s="53"/>
      <c r="AS15" s="54"/>
      <c r="AT15" s="64"/>
    </row>
    <row r="16" spans="1:46" ht="17.25" customHeight="1" thickBot="1" x14ac:dyDescent="0.25">
      <c r="A16" s="71" t="s">
        <v>43</v>
      </c>
      <c r="B16" s="67"/>
      <c r="C16" s="53">
        <f>C14+C15</f>
        <v>155161.29999999999</v>
      </c>
      <c r="D16" s="54">
        <f>D14+D15</f>
        <v>111907.5</v>
      </c>
      <c r="E16" s="72">
        <f>D16/C16*100</f>
        <v>72.123332300000058</v>
      </c>
      <c r="F16" s="53">
        <f>F14+F15</f>
        <v>12084.1</v>
      </c>
      <c r="G16" s="54">
        <f>G14+G15</f>
        <v>9906.7000000000007</v>
      </c>
      <c r="H16" s="72">
        <f>G16/F16*100</f>
        <v>81.981281187676373</v>
      </c>
      <c r="I16" s="53">
        <f>I14+I15</f>
        <v>2796.5</v>
      </c>
      <c r="J16" s="54">
        <f>J14+J15</f>
        <v>522.09999999999991</v>
      </c>
      <c r="K16" s="72">
        <f>J16/I16*100</f>
        <v>18.669765778651882</v>
      </c>
      <c r="L16" s="53">
        <f>L14+L15</f>
        <v>8243.5999999999985</v>
      </c>
      <c r="M16" s="54">
        <f>M14+M15</f>
        <v>3772.4</v>
      </c>
      <c r="N16" s="72">
        <f>M16/L16*100</f>
        <v>45.761560483284015</v>
      </c>
      <c r="O16" s="68" t="e">
        <f t="shared" ref="O16:AP16" si="6">O14+O15</f>
        <v>#REF!</v>
      </c>
      <c r="P16" s="68">
        <f t="shared" si="6"/>
        <v>0</v>
      </c>
      <c r="Q16" s="68">
        <f t="shared" si="6"/>
        <v>0</v>
      </c>
      <c r="R16" s="68">
        <f t="shared" si="6"/>
        <v>0</v>
      </c>
      <c r="S16" s="68">
        <f t="shared" si="6"/>
        <v>0</v>
      </c>
      <c r="T16" s="68">
        <f t="shared" si="6"/>
        <v>0</v>
      </c>
      <c r="U16" s="68">
        <f t="shared" si="6"/>
        <v>0</v>
      </c>
      <c r="V16" s="68">
        <f t="shared" si="6"/>
        <v>0</v>
      </c>
      <c r="W16" s="68">
        <f t="shared" si="6"/>
        <v>0</v>
      </c>
      <c r="X16" s="68">
        <f t="shared" si="6"/>
        <v>0</v>
      </c>
      <c r="Y16" s="68">
        <f t="shared" si="6"/>
        <v>0</v>
      </c>
      <c r="Z16" s="68">
        <f t="shared" si="6"/>
        <v>0</v>
      </c>
      <c r="AA16" s="68">
        <f t="shared" si="6"/>
        <v>0</v>
      </c>
      <c r="AB16" s="68">
        <f t="shared" si="6"/>
        <v>0</v>
      </c>
      <c r="AC16" s="68">
        <f t="shared" si="6"/>
        <v>0</v>
      </c>
      <c r="AD16" s="68">
        <f t="shared" si="6"/>
        <v>0</v>
      </c>
      <c r="AE16" s="68">
        <f t="shared" si="6"/>
        <v>0</v>
      </c>
      <c r="AF16" s="68">
        <f t="shared" si="6"/>
        <v>0</v>
      </c>
      <c r="AG16" s="68">
        <f t="shared" si="6"/>
        <v>0</v>
      </c>
      <c r="AH16" s="68">
        <f t="shared" si="6"/>
        <v>0</v>
      </c>
      <c r="AI16" s="68">
        <f t="shared" si="6"/>
        <v>0</v>
      </c>
      <c r="AJ16" s="68">
        <f t="shared" si="6"/>
        <v>0</v>
      </c>
      <c r="AK16" s="68">
        <f t="shared" si="6"/>
        <v>0</v>
      </c>
      <c r="AL16" s="68">
        <f t="shared" si="6"/>
        <v>0</v>
      </c>
      <c r="AM16" s="68">
        <f t="shared" si="6"/>
        <v>0</v>
      </c>
      <c r="AN16" s="68">
        <f t="shared" si="6"/>
        <v>0</v>
      </c>
      <c r="AO16" s="53">
        <f t="shared" si="6"/>
        <v>2535.4</v>
      </c>
      <c r="AP16" s="54">
        <f t="shared" si="6"/>
        <v>2332.5</v>
      </c>
      <c r="AQ16" s="72">
        <f>AP16/AO16*100</f>
        <v>91.997317977439451</v>
      </c>
      <c r="AR16" s="53">
        <f>AR14+AR15</f>
        <v>5825.6</v>
      </c>
      <c r="AS16" s="54">
        <f>AS14+AS15</f>
        <v>2993.5</v>
      </c>
      <c r="AT16" s="72">
        <f>AS16/AR16*100</f>
        <v>51.385265037077723</v>
      </c>
    </row>
    <row r="17" spans="1:46" ht="12" customHeight="1" x14ac:dyDescent="0.2"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73"/>
      <c r="AM17" s="73"/>
      <c r="AN17" s="73"/>
      <c r="AO17" s="73"/>
      <c r="AP17" s="73"/>
      <c r="AQ17" s="73"/>
      <c r="AR17" s="73"/>
      <c r="AS17" s="73"/>
      <c r="AT17" s="73"/>
    </row>
    <row r="18" spans="1:46" ht="24.6" customHeight="1" x14ac:dyDescent="0.2">
      <c r="A18" s="87" t="s">
        <v>44</v>
      </c>
      <c r="B18" s="74"/>
      <c r="C18" s="89" t="s">
        <v>45</v>
      </c>
      <c r="D18" s="90"/>
      <c r="E18" s="90"/>
      <c r="F18" s="89" t="s">
        <v>46</v>
      </c>
      <c r="G18" s="90"/>
      <c r="H18" s="90"/>
      <c r="I18" s="89" t="s">
        <v>47</v>
      </c>
      <c r="J18" s="90"/>
      <c r="K18" s="90"/>
      <c r="L18" s="89" t="s">
        <v>48</v>
      </c>
      <c r="M18" s="90"/>
      <c r="N18" s="92"/>
      <c r="O18" s="48"/>
      <c r="P18" s="75"/>
      <c r="Q18" s="75"/>
      <c r="R18" s="75"/>
      <c r="S18" s="75"/>
      <c r="T18" s="75"/>
      <c r="U18" s="75"/>
      <c r="V18" s="75"/>
      <c r="W18" s="75"/>
      <c r="X18" s="75"/>
      <c r="Y18" s="75"/>
      <c r="Z18" s="75"/>
      <c r="AA18" s="75"/>
      <c r="AB18" s="75"/>
      <c r="AC18" s="75"/>
      <c r="AD18" s="75"/>
      <c r="AE18" s="75"/>
      <c r="AF18" s="75"/>
      <c r="AG18" s="75"/>
      <c r="AH18" s="75"/>
      <c r="AI18" s="75"/>
      <c r="AJ18" s="75"/>
      <c r="AK18" s="75"/>
      <c r="AL18" s="75"/>
      <c r="AM18" s="75"/>
      <c r="AN18" s="75"/>
      <c r="AO18" s="89" t="s">
        <v>49</v>
      </c>
      <c r="AP18" s="90"/>
      <c r="AQ18" s="90"/>
      <c r="AR18" s="89" t="s">
        <v>50</v>
      </c>
      <c r="AS18" s="91"/>
      <c r="AT18" s="99"/>
    </row>
    <row r="19" spans="1:46" ht="28.15" customHeight="1" x14ac:dyDescent="0.2">
      <c r="A19" s="88"/>
      <c r="B19" s="74"/>
      <c r="C19" s="50" t="s">
        <v>51</v>
      </c>
      <c r="D19" s="93" t="s">
        <v>33</v>
      </c>
      <c r="E19" s="50" t="s">
        <v>34</v>
      </c>
      <c r="F19" s="49" t="s">
        <v>51</v>
      </c>
      <c r="G19" s="93" t="s">
        <v>33</v>
      </c>
      <c r="H19" s="49" t="s">
        <v>34</v>
      </c>
      <c r="I19" s="49" t="s">
        <v>51</v>
      </c>
      <c r="J19" s="93" t="s">
        <v>33</v>
      </c>
      <c r="K19" s="49" t="s">
        <v>34</v>
      </c>
      <c r="L19" s="49" t="s">
        <v>51</v>
      </c>
      <c r="M19" s="93" t="s">
        <v>33</v>
      </c>
      <c r="N19" s="50" t="s">
        <v>34</v>
      </c>
      <c r="O19" s="50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49" t="s">
        <v>51</v>
      </c>
      <c r="AP19" s="93" t="s">
        <v>33</v>
      </c>
      <c r="AQ19" s="50" t="s">
        <v>34</v>
      </c>
      <c r="AR19" s="49" t="s">
        <v>51</v>
      </c>
      <c r="AS19" s="93" t="s">
        <v>33</v>
      </c>
      <c r="AT19" s="50" t="s">
        <v>34</v>
      </c>
    </row>
    <row r="20" spans="1:46" ht="10.9" customHeight="1" x14ac:dyDescent="0.2">
      <c r="A20" s="47"/>
      <c r="B20" s="74"/>
      <c r="C20" s="50" t="s">
        <v>35</v>
      </c>
      <c r="D20" s="94"/>
      <c r="E20" s="50" t="s">
        <v>35</v>
      </c>
      <c r="F20" s="50" t="s">
        <v>35</v>
      </c>
      <c r="G20" s="94"/>
      <c r="H20" s="50" t="s">
        <v>35</v>
      </c>
      <c r="I20" s="50" t="s">
        <v>35</v>
      </c>
      <c r="J20" s="94"/>
      <c r="K20" s="50" t="s">
        <v>35</v>
      </c>
      <c r="L20" s="50" t="s">
        <v>35</v>
      </c>
      <c r="M20" s="94"/>
      <c r="N20" s="50" t="s">
        <v>35</v>
      </c>
      <c r="O20" s="50" t="s">
        <v>36</v>
      </c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50" t="s">
        <v>35</v>
      </c>
      <c r="AP20" s="94"/>
      <c r="AQ20" s="50" t="s">
        <v>35</v>
      </c>
      <c r="AR20" s="50" t="s">
        <v>35</v>
      </c>
      <c r="AS20" s="94"/>
      <c r="AT20" s="50" t="s">
        <v>35</v>
      </c>
    </row>
    <row r="21" spans="1:46" ht="21.6" customHeight="1" x14ac:dyDescent="0.2">
      <c r="A21" s="76" t="s">
        <v>37</v>
      </c>
      <c r="B21" s="58"/>
      <c r="C21" s="53"/>
      <c r="D21" s="54"/>
      <c r="E21" s="53"/>
      <c r="F21" s="53">
        <v>1415.2</v>
      </c>
      <c r="G21" s="54">
        <v>1181</v>
      </c>
      <c r="H21" s="53">
        <f t="shared" ref="H21:H30" si="7">G21/F21*100</f>
        <v>83.451102317693611</v>
      </c>
      <c r="I21" s="53">
        <v>22.5</v>
      </c>
      <c r="J21" s="54">
        <v>17.100000000000001</v>
      </c>
      <c r="K21" s="53">
        <v>0</v>
      </c>
      <c r="L21" s="53">
        <f t="shared" ref="L21:M26" si="8">C6+F6+I6+L6+AO6+AR6+C21+F21+I21</f>
        <v>4400.8</v>
      </c>
      <c r="M21" s="54">
        <f t="shared" si="8"/>
        <v>2686.3999999999996</v>
      </c>
      <c r="N21" s="53">
        <f t="shared" ref="N21:N30" si="9">M21/L21*100</f>
        <v>61.043446646064339</v>
      </c>
      <c r="O21" s="68" t="e">
        <f>M21-#REF!</f>
        <v>#REF!</v>
      </c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3">
        <v>14526.099999999999</v>
      </c>
      <c r="AP21" s="54">
        <v>10665</v>
      </c>
      <c r="AQ21" s="53">
        <f t="shared" ref="AQ21:AQ32" si="10">AP21/AO21*100</f>
        <v>73.419568913886053</v>
      </c>
      <c r="AR21" s="53">
        <f t="shared" ref="AR21:AS26" si="11">L21+AO21</f>
        <v>18926.899999999998</v>
      </c>
      <c r="AS21" s="54">
        <f t="shared" si="11"/>
        <v>13351.4</v>
      </c>
      <c r="AT21" s="53">
        <f t="shared" ref="AT21:AT32" si="12">AS21/AR21*100</f>
        <v>70.541927098468321</v>
      </c>
    </row>
    <row r="22" spans="1:46" ht="21.6" customHeight="1" x14ac:dyDescent="0.2">
      <c r="A22" s="57" t="s">
        <v>10</v>
      </c>
      <c r="B22" s="58"/>
      <c r="C22" s="53"/>
      <c r="D22" s="54"/>
      <c r="E22" s="53"/>
      <c r="F22" s="53">
        <v>2103.8999999999996</v>
      </c>
      <c r="G22" s="54">
        <v>1755.7</v>
      </c>
      <c r="H22" s="53">
        <f t="shared" si="7"/>
        <v>83.449783734968406</v>
      </c>
      <c r="I22" s="53"/>
      <c r="J22" s="54"/>
      <c r="K22" s="53">
        <v>0</v>
      </c>
      <c r="L22" s="53">
        <f t="shared" si="8"/>
        <v>4150</v>
      </c>
      <c r="M22" s="54">
        <f t="shared" si="8"/>
        <v>2773</v>
      </c>
      <c r="N22" s="53">
        <f t="shared" si="9"/>
        <v>66.819277108433738</v>
      </c>
      <c r="O22" s="68" t="e">
        <f>M22-#REF!</f>
        <v>#REF!</v>
      </c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3">
        <v>10460</v>
      </c>
      <c r="AP22" s="54">
        <v>7485</v>
      </c>
      <c r="AQ22" s="53">
        <f t="shared" si="10"/>
        <v>71.558317399617593</v>
      </c>
      <c r="AR22" s="53">
        <f t="shared" si="11"/>
        <v>14610</v>
      </c>
      <c r="AS22" s="54">
        <f t="shared" si="11"/>
        <v>10258</v>
      </c>
      <c r="AT22" s="53">
        <f t="shared" si="12"/>
        <v>70.212183436002746</v>
      </c>
    </row>
    <row r="23" spans="1:46" ht="21.6" customHeight="1" x14ac:dyDescent="0.2">
      <c r="A23" s="57" t="s">
        <v>11</v>
      </c>
      <c r="B23" s="58"/>
      <c r="C23" s="53"/>
      <c r="D23" s="54"/>
      <c r="E23" s="53"/>
      <c r="F23" s="53">
        <v>2326.3999999999996</v>
      </c>
      <c r="G23" s="54">
        <v>1941.4</v>
      </c>
      <c r="H23" s="53">
        <f t="shared" si="7"/>
        <v>83.450825309491066</v>
      </c>
      <c r="I23" s="53">
        <v>13</v>
      </c>
      <c r="J23" s="54">
        <v>16.399999999999999</v>
      </c>
      <c r="K23" s="53">
        <v>0</v>
      </c>
      <c r="L23" s="53">
        <f t="shared" si="8"/>
        <v>3590.8999999999996</v>
      </c>
      <c r="M23" s="54">
        <f t="shared" si="8"/>
        <v>2464.9</v>
      </c>
      <c r="N23" s="53">
        <f t="shared" si="9"/>
        <v>68.642958589768583</v>
      </c>
      <c r="O23" s="68" t="e">
        <f>M23-#REF!</f>
        <v>#REF!</v>
      </c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3">
        <v>14164.500000000002</v>
      </c>
      <c r="AP23" s="54">
        <v>10435.9</v>
      </c>
      <c r="AQ23" s="53">
        <f t="shared" si="10"/>
        <v>73.67644463270851</v>
      </c>
      <c r="AR23" s="53">
        <f t="shared" si="11"/>
        <v>17755.400000000001</v>
      </c>
      <c r="AS23" s="54">
        <f t="shared" si="11"/>
        <v>12900.8</v>
      </c>
      <c r="AT23" s="53">
        <f t="shared" si="12"/>
        <v>72.65845883505861</v>
      </c>
    </row>
    <row r="24" spans="1:46" ht="21.6" customHeight="1" x14ac:dyDescent="0.2">
      <c r="A24" s="57" t="s">
        <v>12</v>
      </c>
      <c r="B24" s="58"/>
      <c r="C24" s="53"/>
      <c r="D24" s="54"/>
      <c r="E24" s="53"/>
      <c r="F24" s="53">
        <v>3519.1</v>
      </c>
      <c r="G24" s="54">
        <v>2936.7</v>
      </c>
      <c r="H24" s="53">
        <f t="shared" si="7"/>
        <v>83.450314000738828</v>
      </c>
      <c r="I24" s="53">
        <v>37</v>
      </c>
      <c r="J24" s="54">
        <v>32</v>
      </c>
      <c r="K24" s="53">
        <f t="shared" ref="K24:K30" si="13">J24/I24*100</f>
        <v>86.486486486486484</v>
      </c>
      <c r="L24" s="53">
        <f t="shared" si="8"/>
        <v>8541.3000000000011</v>
      </c>
      <c r="M24" s="54">
        <f t="shared" si="8"/>
        <v>5886.5999999999995</v>
      </c>
      <c r="N24" s="53">
        <f t="shared" si="9"/>
        <v>68.919251167854995</v>
      </c>
      <c r="O24" s="68" t="e">
        <f>M24-#REF!</f>
        <v>#REF!</v>
      </c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  <c r="AK24" s="56"/>
      <c r="AL24" s="56"/>
      <c r="AM24" s="56"/>
      <c r="AN24" s="56"/>
      <c r="AO24" s="53">
        <v>9001.7999999999993</v>
      </c>
      <c r="AP24" s="54">
        <v>6790.3</v>
      </c>
      <c r="AQ24" s="53">
        <f t="shared" si="10"/>
        <v>75.432691239529888</v>
      </c>
      <c r="AR24" s="53">
        <f t="shared" si="11"/>
        <v>17543.099999999999</v>
      </c>
      <c r="AS24" s="54">
        <f t="shared" si="11"/>
        <v>12676.9</v>
      </c>
      <c r="AT24" s="53">
        <f t="shared" si="12"/>
        <v>72.261458921171297</v>
      </c>
    </row>
    <row r="25" spans="1:46" ht="21.6" customHeight="1" x14ac:dyDescent="0.2">
      <c r="A25" s="57" t="s">
        <v>13</v>
      </c>
      <c r="B25" s="58"/>
      <c r="C25" s="53"/>
      <c r="D25" s="54">
        <v>10.6</v>
      </c>
      <c r="E25" s="53"/>
      <c r="F25" s="53">
        <v>1768.7</v>
      </c>
      <c r="G25" s="54">
        <v>1475.9</v>
      </c>
      <c r="H25" s="53">
        <f t="shared" si="7"/>
        <v>83.445468423135637</v>
      </c>
      <c r="I25" s="53">
        <v>21.5</v>
      </c>
      <c r="J25" s="54"/>
      <c r="K25" s="53">
        <v>0</v>
      </c>
      <c r="L25" s="53">
        <f t="shared" si="8"/>
        <v>4197.8</v>
      </c>
      <c r="M25" s="54">
        <f t="shared" si="8"/>
        <v>2854.2000000000003</v>
      </c>
      <c r="N25" s="53">
        <f t="shared" si="9"/>
        <v>67.99275811139168</v>
      </c>
      <c r="O25" s="68" t="e">
        <f>M25-#REF!</f>
        <v>#REF!</v>
      </c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3">
        <v>9102.6999999999989</v>
      </c>
      <c r="AP25" s="54">
        <v>6670.1</v>
      </c>
      <c r="AQ25" s="53">
        <f t="shared" si="10"/>
        <v>73.276060948949223</v>
      </c>
      <c r="AR25" s="53">
        <f t="shared" si="11"/>
        <v>13300.5</v>
      </c>
      <c r="AS25" s="54">
        <f t="shared" si="11"/>
        <v>9524.3000000000011</v>
      </c>
      <c r="AT25" s="53">
        <f t="shared" si="12"/>
        <v>71.608586143378076</v>
      </c>
    </row>
    <row r="26" spans="1:46" ht="21.6" customHeight="1" x14ac:dyDescent="0.2">
      <c r="A26" s="59" t="s">
        <v>38</v>
      </c>
      <c r="B26" s="60"/>
      <c r="C26" s="53">
        <v>900</v>
      </c>
      <c r="D26" s="54">
        <v>491.3</v>
      </c>
      <c r="E26" s="53">
        <f>D26/C26*100</f>
        <v>54.588888888888889</v>
      </c>
      <c r="F26" s="53">
        <v>1699.5</v>
      </c>
      <c r="G26" s="54">
        <v>1418.2</v>
      </c>
      <c r="H26" s="53">
        <f t="shared" si="7"/>
        <v>83.448072962636076</v>
      </c>
      <c r="I26" s="53">
        <v>564</v>
      </c>
      <c r="J26" s="54">
        <v>276.7</v>
      </c>
      <c r="K26" s="53">
        <v>0</v>
      </c>
      <c r="L26" s="53">
        <f t="shared" si="8"/>
        <v>18740.8</v>
      </c>
      <c r="M26" s="54">
        <f t="shared" si="8"/>
        <v>12035.300000000001</v>
      </c>
      <c r="N26" s="53">
        <f t="shared" si="9"/>
        <v>64.219777170665083</v>
      </c>
      <c r="O26" s="68" t="e">
        <f>M26-#REF!</f>
        <v>#REF!</v>
      </c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56"/>
      <c r="AK26" s="56"/>
      <c r="AL26" s="56"/>
      <c r="AM26" s="56"/>
      <c r="AN26" s="56"/>
      <c r="AO26" s="53">
        <v>23087.9</v>
      </c>
      <c r="AP26" s="54">
        <v>16245.400000000001</v>
      </c>
      <c r="AQ26" s="53">
        <f t="shared" si="10"/>
        <v>70.363263874150533</v>
      </c>
      <c r="AR26" s="53">
        <f t="shared" si="11"/>
        <v>41828.699999999997</v>
      </c>
      <c r="AS26" s="54">
        <f t="shared" si="11"/>
        <v>28280.700000000004</v>
      </c>
      <c r="AT26" s="53">
        <f t="shared" si="12"/>
        <v>67.61075529480955</v>
      </c>
    </row>
    <row r="27" spans="1:46" ht="21.75" customHeight="1" x14ac:dyDescent="0.2">
      <c r="A27" s="77" t="s">
        <v>39</v>
      </c>
      <c r="B27" s="67"/>
      <c r="C27" s="53">
        <f>SUM(C21:C26)</f>
        <v>900</v>
      </c>
      <c r="D27" s="54">
        <f>SUM(D21:D26)</f>
        <v>501.90000000000003</v>
      </c>
      <c r="E27" s="53">
        <f>D27/C27*100</f>
        <v>55.766666666666673</v>
      </c>
      <c r="F27" s="53">
        <f>SUM(F21:F26)</f>
        <v>12832.8</v>
      </c>
      <c r="G27" s="54">
        <f>SUM(G21:G26)</f>
        <v>10708.900000000001</v>
      </c>
      <c r="H27" s="53">
        <f t="shared" si="7"/>
        <v>83.44944205473476</v>
      </c>
      <c r="I27" s="53">
        <f>SUM(I21:I26)</f>
        <v>658</v>
      </c>
      <c r="J27" s="54">
        <f>SUM(J21:J26)</f>
        <v>342.2</v>
      </c>
      <c r="K27" s="53">
        <f t="shared" si="13"/>
        <v>52.006079027355625</v>
      </c>
      <c r="L27" s="53">
        <f>SUM(L21:L26)</f>
        <v>43621.599999999999</v>
      </c>
      <c r="M27" s="54">
        <f>SUM(M21:M26)</f>
        <v>28700.400000000001</v>
      </c>
      <c r="N27" s="53">
        <f t="shared" si="9"/>
        <v>65.794010306820482</v>
      </c>
      <c r="O27" s="68" t="e">
        <f>M27-#REF!</f>
        <v>#REF!</v>
      </c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56"/>
      <c r="AH27" s="56"/>
      <c r="AI27" s="56"/>
      <c r="AJ27" s="56"/>
      <c r="AK27" s="56"/>
      <c r="AL27" s="56"/>
      <c r="AM27" s="56"/>
      <c r="AN27" s="56"/>
      <c r="AO27" s="53">
        <f>SUM(AO21:AO26)</f>
        <v>80343</v>
      </c>
      <c r="AP27" s="54">
        <f>SUM(AP21:AP26)</f>
        <v>58291.700000000004</v>
      </c>
      <c r="AQ27" s="53">
        <f t="shared" si="10"/>
        <v>72.553551647312148</v>
      </c>
      <c r="AR27" s="53">
        <f>SUM(AR21:AR26)</f>
        <v>123964.59999999999</v>
      </c>
      <c r="AS27" s="54">
        <f>SUM(AS21:AS26)</f>
        <v>86992.1</v>
      </c>
      <c r="AT27" s="53">
        <f t="shared" si="12"/>
        <v>70.174953172115266</v>
      </c>
    </row>
    <row r="28" spans="1:46" ht="23.45" customHeight="1" x14ac:dyDescent="0.2">
      <c r="A28" s="57" t="s">
        <v>40</v>
      </c>
      <c r="B28" s="78"/>
      <c r="C28" s="53">
        <v>1600</v>
      </c>
      <c r="D28" s="54">
        <v>2278.6</v>
      </c>
      <c r="E28" s="53">
        <f>D28/C28*100</f>
        <v>142.41249999999999</v>
      </c>
      <c r="F28" s="53"/>
      <c r="G28" s="54"/>
      <c r="H28" s="53"/>
      <c r="I28" s="53">
        <v>40456</v>
      </c>
      <c r="J28" s="54">
        <v>24453.3</v>
      </c>
      <c r="K28" s="53">
        <f t="shared" si="13"/>
        <v>60.444186276448484</v>
      </c>
      <c r="L28" s="53">
        <f>C13+F13+I13+L13+AO13+AR13+C28+F28+I28</f>
        <v>199471.69999999998</v>
      </c>
      <c r="M28" s="54">
        <f>D13+G13+J13+M13+AP13+AS13+D28+G28+J28</f>
        <v>141019.20000000001</v>
      </c>
      <c r="N28" s="53">
        <f t="shared" si="9"/>
        <v>70.696344393716018</v>
      </c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6"/>
      <c r="AG28" s="56"/>
      <c r="AH28" s="56"/>
      <c r="AI28" s="56"/>
      <c r="AJ28" s="56"/>
      <c r="AK28" s="56"/>
      <c r="AL28" s="56"/>
      <c r="AM28" s="56"/>
      <c r="AN28" s="56"/>
      <c r="AO28" s="53">
        <v>480699.4</v>
      </c>
      <c r="AP28" s="54">
        <v>362860.4</v>
      </c>
      <c r="AQ28" s="53">
        <f t="shared" si="10"/>
        <v>75.485927379980083</v>
      </c>
      <c r="AR28" s="53">
        <f>L28+AO28</f>
        <v>680171.1</v>
      </c>
      <c r="AS28" s="54">
        <f>M28+AP28</f>
        <v>503879.60000000003</v>
      </c>
      <c r="AT28" s="53">
        <f t="shared" si="12"/>
        <v>74.081301013818447</v>
      </c>
    </row>
    <row r="29" spans="1:46" ht="7.5" hidden="1" customHeight="1" x14ac:dyDescent="0.2">
      <c r="A29" s="57" t="s">
        <v>41</v>
      </c>
      <c r="B29" s="78"/>
      <c r="C29" s="53"/>
      <c r="D29" s="54"/>
      <c r="E29" s="53" t="e">
        <f>D29/C29*100</f>
        <v>#DIV/0!</v>
      </c>
      <c r="F29" s="53"/>
      <c r="G29" s="54"/>
      <c r="H29" s="53" t="e">
        <f t="shared" si="7"/>
        <v>#DIV/0!</v>
      </c>
      <c r="I29" s="53"/>
      <c r="J29" s="54"/>
      <c r="K29" s="53" t="e">
        <f t="shared" si="13"/>
        <v>#DIV/0!</v>
      </c>
      <c r="L29" s="53"/>
      <c r="M29" s="54"/>
      <c r="N29" s="53" t="e">
        <f t="shared" si="9"/>
        <v>#DIV/0!</v>
      </c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3"/>
      <c r="AP29" s="54"/>
      <c r="AQ29" s="53" t="e">
        <f t="shared" si="10"/>
        <v>#DIV/0!</v>
      </c>
      <c r="AR29" s="53"/>
      <c r="AS29" s="54"/>
      <c r="AT29" s="53" t="e">
        <f t="shared" si="12"/>
        <v>#DIV/0!</v>
      </c>
    </row>
    <row r="30" spans="1:46" ht="18.75" customHeight="1" x14ac:dyDescent="0.2">
      <c r="A30" s="57" t="s">
        <v>41</v>
      </c>
      <c r="B30" s="78"/>
      <c r="C30" s="53">
        <f>C27+C28</f>
        <v>2500</v>
      </c>
      <c r="D30" s="54">
        <f>D27+D28</f>
        <v>2780.5</v>
      </c>
      <c r="E30" s="53">
        <f>D30/C30*100</f>
        <v>111.22000000000001</v>
      </c>
      <c r="F30" s="53">
        <f>F27+F28</f>
        <v>12832.8</v>
      </c>
      <c r="G30" s="54">
        <f>G27+G28</f>
        <v>10708.900000000001</v>
      </c>
      <c r="H30" s="53">
        <f t="shared" si="7"/>
        <v>83.44944205473476</v>
      </c>
      <c r="I30" s="53">
        <f>I27+I28</f>
        <v>41114</v>
      </c>
      <c r="J30" s="54">
        <f>J27+J28</f>
        <v>24795.5</v>
      </c>
      <c r="K30" s="53">
        <f t="shared" si="13"/>
        <v>60.309140438779977</v>
      </c>
      <c r="L30" s="53">
        <f>L27+L28</f>
        <v>243093.3</v>
      </c>
      <c r="M30" s="54">
        <f>M27+M28</f>
        <v>169719.6</v>
      </c>
      <c r="N30" s="53">
        <f t="shared" si="9"/>
        <v>69.816650644012</v>
      </c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6"/>
      <c r="AM30" s="56"/>
      <c r="AN30" s="56"/>
      <c r="AO30" s="53">
        <f>AO27+AO28</f>
        <v>561042.4</v>
      </c>
      <c r="AP30" s="54">
        <f>AP27+AP28</f>
        <v>421152.10000000003</v>
      </c>
      <c r="AQ30" s="53">
        <f t="shared" si="10"/>
        <v>75.066002141727623</v>
      </c>
      <c r="AR30" s="53">
        <f>AR27+AR28</f>
        <v>804135.7</v>
      </c>
      <c r="AS30" s="54">
        <f>AS27+AS28</f>
        <v>590871.70000000007</v>
      </c>
      <c r="AT30" s="53">
        <f t="shared" si="12"/>
        <v>73.47910309167969</v>
      </c>
    </row>
    <row r="31" spans="1:46" ht="18.75" customHeight="1" x14ac:dyDescent="0.2">
      <c r="A31" s="79" t="s">
        <v>42</v>
      </c>
      <c r="B31" s="78"/>
      <c r="C31" s="53"/>
      <c r="D31" s="54"/>
      <c r="E31" s="53"/>
      <c r="F31" s="53"/>
      <c r="G31" s="54"/>
      <c r="H31" s="53"/>
      <c r="I31" s="53"/>
      <c r="J31" s="54"/>
      <c r="K31" s="53"/>
      <c r="L31" s="53"/>
      <c r="M31" s="54"/>
      <c r="N31" s="53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56"/>
      <c r="AH31" s="56"/>
      <c r="AI31" s="56"/>
      <c r="AJ31" s="56"/>
      <c r="AK31" s="56"/>
      <c r="AL31" s="56"/>
      <c r="AM31" s="56"/>
      <c r="AN31" s="56"/>
      <c r="AO31" s="53">
        <v>-129228.8</v>
      </c>
      <c r="AP31" s="54">
        <v>-95498.6</v>
      </c>
      <c r="AQ31" s="53">
        <f t="shared" si="10"/>
        <v>73.898852268225042</v>
      </c>
      <c r="AR31" s="53">
        <f>L31+AO31</f>
        <v>-129228.8</v>
      </c>
      <c r="AS31" s="53">
        <f>M31+AP31</f>
        <v>-95498.6</v>
      </c>
      <c r="AT31" s="53">
        <f t="shared" si="12"/>
        <v>73.898852268225042</v>
      </c>
    </row>
    <row r="32" spans="1:46" ht="15.75" customHeight="1" x14ac:dyDescent="0.2">
      <c r="A32" s="71" t="s">
        <v>43</v>
      </c>
      <c r="B32" s="58"/>
      <c r="C32" s="53">
        <f>C30+C31</f>
        <v>2500</v>
      </c>
      <c r="D32" s="54">
        <f>D30+D31</f>
        <v>2780.5</v>
      </c>
      <c r="E32" s="53">
        <f>D32/C32*100</f>
        <v>111.22000000000001</v>
      </c>
      <c r="F32" s="53">
        <f>F30+F31</f>
        <v>12832.8</v>
      </c>
      <c r="G32" s="54">
        <f>G30+G31</f>
        <v>10708.900000000001</v>
      </c>
      <c r="H32" s="53">
        <f>G32/F32*100</f>
        <v>83.44944205473476</v>
      </c>
      <c r="I32" s="53">
        <f>I30+I31</f>
        <v>41114</v>
      </c>
      <c r="J32" s="54">
        <f>J30+J31</f>
        <v>24795.5</v>
      </c>
      <c r="K32" s="53">
        <f>J32/I32*100</f>
        <v>60.309140438779977</v>
      </c>
      <c r="L32" s="53">
        <f>L30+L31</f>
        <v>243093.3</v>
      </c>
      <c r="M32" s="54">
        <f>M30+M31</f>
        <v>169719.6</v>
      </c>
      <c r="N32" s="53">
        <f>M32/L32*100</f>
        <v>69.816650644012</v>
      </c>
      <c r="O32" s="68">
        <f t="shared" ref="O32:AN32" si="14">O30+O31</f>
        <v>0</v>
      </c>
      <c r="P32" s="68">
        <f t="shared" si="14"/>
        <v>0</v>
      </c>
      <c r="Q32" s="68">
        <f t="shared" si="14"/>
        <v>0</v>
      </c>
      <c r="R32" s="68">
        <f t="shared" si="14"/>
        <v>0</v>
      </c>
      <c r="S32" s="68">
        <f t="shared" si="14"/>
        <v>0</v>
      </c>
      <c r="T32" s="68">
        <f t="shared" si="14"/>
        <v>0</v>
      </c>
      <c r="U32" s="68">
        <f t="shared" si="14"/>
        <v>0</v>
      </c>
      <c r="V32" s="68">
        <f t="shared" si="14"/>
        <v>0</v>
      </c>
      <c r="W32" s="68">
        <f t="shared" si="14"/>
        <v>0</v>
      </c>
      <c r="X32" s="68">
        <f t="shared" si="14"/>
        <v>0</v>
      </c>
      <c r="Y32" s="68">
        <f t="shared" si="14"/>
        <v>0</v>
      </c>
      <c r="Z32" s="68">
        <f t="shared" si="14"/>
        <v>0</v>
      </c>
      <c r="AA32" s="68">
        <f t="shared" si="14"/>
        <v>0</v>
      </c>
      <c r="AB32" s="68">
        <f t="shared" si="14"/>
        <v>0</v>
      </c>
      <c r="AC32" s="68">
        <f t="shared" si="14"/>
        <v>0</v>
      </c>
      <c r="AD32" s="68">
        <f t="shared" si="14"/>
        <v>0</v>
      </c>
      <c r="AE32" s="68">
        <f t="shared" si="14"/>
        <v>0</v>
      </c>
      <c r="AF32" s="68">
        <f t="shared" si="14"/>
        <v>0</v>
      </c>
      <c r="AG32" s="68">
        <f t="shared" si="14"/>
        <v>0</v>
      </c>
      <c r="AH32" s="68">
        <f t="shared" si="14"/>
        <v>0</v>
      </c>
      <c r="AI32" s="68">
        <f t="shared" si="14"/>
        <v>0</v>
      </c>
      <c r="AJ32" s="68">
        <f t="shared" si="14"/>
        <v>0</v>
      </c>
      <c r="AK32" s="68">
        <f t="shared" si="14"/>
        <v>0</v>
      </c>
      <c r="AL32" s="68">
        <f t="shared" si="14"/>
        <v>0</v>
      </c>
      <c r="AM32" s="68">
        <f t="shared" si="14"/>
        <v>0</v>
      </c>
      <c r="AN32" s="68">
        <f t="shared" si="14"/>
        <v>0</v>
      </c>
      <c r="AO32" s="53">
        <f>AO30+AO31</f>
        <v>431813.60000000003</v>
      </c>
      <c r="AP32" s="54">
        <f>AP30+AP31</f>
        <v>325653.5</v>
      </c>
      <c r="AQ32" s="53">
        <f t="shared" si="10"/>
        <v>75.415294932813595</v>
      </c>
      <c r="AR32" s="53">
        <f>AR30+AR31</f>
        <v>674906.89999999991</v>
      </c>
      <c r="AS32" s="54">
        <f>AS30+AS31</f>
        <v>495373.10000000009</v>
      </c>
      <c r="AT32" s="53">
        <f t="shared" si="12"/>
        <v>73.398730995341751</v>
      </c>
    </row>
    <row r="33" spans="1:45" ht="27" customHeight="1" x14ac:dyDescent="0.2">
      <c r="A33" s="95" t="s">
        <v>52</v>
      </c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  <c r="AE33" s="96"/>
      <c r="AF33" s="96"/>
      <c r="AG33" s="96"/>
      <c r="AH33" s="96"/>
      <c r="AI33" s="96"/>
      <c r="AJ33" s="96"/>
      <c r="AK33" s="96"/>
      <c r="AL33" s="96"/>
      <c r="AM33" s="96"/>
      <c r="AN33" s="96"/>
      <c r="AO33" s="96"/>
      <c r="AP33" s="96"/>
      <c r="AQ33" s="96"/>
    </row>
    <row r="34" spans="1:45" ht="16.149999999999999" customHeight="1" x14ac:dyDescent="0.2">
      <c r="A34" s="97" t="s">
        <v>53</v>
      </c>
      <c r="B34" s="98"/>
      <c r="C34" s="98"/>
      <c r="D34" s="98"/>
    </row>
    <row r="35" spans="1:45" ht="1.5" customHeight="1" x14ac:dyDescent="0.2">
      <c r="A35" s="80" t="s">
        <v>54</v>
      </c>
      <c r="B35" s="81"/>
      <c r="C35" s="81"/>
    </row>
    <row r="36" spans="1:45" ht="11.25" hidden="1" customHeight="1" x14ac:dyDescent="0.2">
      <c r="A36" s="82" t="s">
        <v>55</v>
      </c>
    </row>
    <row r="40" spans="1:45" x14ac:dyDescent="0.2">
      <c r="AR40" s="83"/>
      <c r="AS40" s="83"/>
    </row>
    <row r="41" spans="1:45" x14ac:dyDescent="0.2">
      <c r="AR41" s="83"/>
      <c r="AS41" s="83"/>
    </row>
    <row r="42" spans="1:45" x14ac:dyDescent="0.2">
      <c r="AR42" s="83"/>
      <c r="AS42" s="83"/>
    </row>
    <row r="43" spans="1:45" x14ac:dyDescent="0.2">
      <c r="AR43" s="83"/>
      <c r="AS43" s="83"/>
    </row>
  </sheetData>
  <mergeCells count="29">
    <mergeCell ref="AO18:AQ18"/>
    <mergeCell ref="A33:AQ33"/>
    <mergeCell ref="A34:D34"/>
    <mergeCell ref="AR18:AT18"/>
    <mergeCell ref="D19:D20"/>
    <mergeCell ref="G19:G20"/>
    <mergeCell ref="J19:J20"/>
    <mergeCell ref="M19:M20"/>
    <mergeCell ref="AP19:AP20"/>
    <mergeCell ref="AS19:AS20"/>
    <mergeCell ref="A18:A19"/>
    <mergeCell ref="C18:E18"/>
    <mergeCell ref="F18:H18"/>
    <mergeCell ref="I18:K18"/>
    <mergeCell ref="L18:N18"/>
    <mergeCell ref="A1:AT1"/>
    <mergeCell ref="A3:A4"/>
    <mergeCell ref="C3:E3"/>
    <mergeCell ref="F3:H3"/>
    <mergeCell ref="I3:K3"/>
    <mergeCell ref="L3:N3"/>
    <mergeCell ref="AO3:AQ3"/>
    <mergeCell ref="AR3:AT3"/>
    <mergeCell ref="D4:D5"/>
    <mergeCell ref="G4:G5"/>
    <mergeCell ref="J4:J5"/>
    <mergeCell ref="M4:M5"/>
    <mergeCell ref="AP4:AP5"/>
    <mergeCell ref="AS4:AS5"/>
  </mergeCells>
  <pageMargins left="0.19685039370078741" right="0.19685039370078741" top="0.39370078740157483" bottom="0.19685039370078741" header="0.51181102362204722" footer="0.51181102362204722"/>
  <pageSetup paperSize="9" scale="89" orientation="landscape" r:id="rId1"/>
  <headerFooter alignWithMargins="0"/>
  <rowBreaks count="2" manualBreakCount="2">
    <brk id="34" max="46" man="1"/>
    <brk id="35" max="4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zoomScaleNormal="100" workbookViewId="0">
      <selection activeCell="D24" sqref="D24"/>
    </sheetView>
  </sheetViews>
  <sheetFormatPr defaultRowHeight="12.75" x14ac:dyDescent="0.2"/>
  <cols>
    <col min="1" max="1" width="12.7109375" customWidth="1"/>
    <col min="2" max="2" width="14.140625" customWidth="1"/>
    <col min="3" max="3" width="12.28515625" customWidth="1"/>
    <col min="4" max="4" width="21.5703125" customWidth="1"/>
    <col min="5" max="6" width="13.28515625" customWidth="1"/>
    <col min="7" max="7" width="12.5703125" customWidth="1"/>
    <col min="8" max="8" width="11" customWidth="1"/>
    <col min="9" max="9" width="10.85546875" customWidth="1"/>
  </cols>
  <sheetData>
    <row r="1" spans="1:9" ht="18.75" x14ac:dyDescent="0.3">
      <c r="A1" s="1"/>
      <c r="B1" s="103" t="s">
        <v>1</v>
      </c>
      <c r="C1" s="103"/>
      <c r="D1" s="103"/>
      <c r="E1" s="103"/>
      <c r="F1" s="103"/>
      <c r="G1" s="103"/>
      <c r="H1" s="103"/>
      <c r="I1" s="2"/>
    </row>
    <row r="2" spans="1:9" ht="21" customHeight="1" x14ac:dyDescent="0.3">
      <c r="A2" s="1"/>
      <c r="B2" s="103" t="s">
        <v>2</v>
      </c>
      <c r="C2" s="103"/>
      <c r="D2" s="103"/>
      <c r="E2" s="103"/>
      <c r="F2" s="103"/>
      <c r="G2" s="103"/>
      <c r="H2" s="103"/>
      <c r="I2" s="2"/>
    </row>
    <row r="3" spans="1:9" ht="18.75" x14ac:dyDescent="0.3">
      <c r="A3" s="1"/>
      <c r="B3" s="1"/>
      <c r="C3" s="103" t="s">
        <v>21</v>
      </c>
      <c r="D3" s="103"/>
      <c r="E3" s="103"/>
      <c r="F3" s="103"/>
      <c r="G3" s="103"/>
      <c r="H3" s="2"/>
      <c r="I3" s="2"/>
    </row>
    <row r="4" spans="1:9" x14ac:dyDescent="0.2">
      <c r="A4" s="2"/>
      <c r="B4" s="2"/>
      <c r="C4" s="2"/>
      <c r="D4" s="2"/>
      <c r="E4" s="2"/>
      <c r="F4" s="2"/>
      <c r="G4" s="2"/>
      <c r="H4" s="2"/>
      <c r="I4" s="2"/>
    </row>
    <row r="5" spans="1:9" ht="12" customHeight="1" thickBot="1" x14ac:dyDescent="0.25">
      <c r="A5" s="104"/>
      <c r="B5" s="104"/>
      <c r="C5" s="104"/>
      <c r="D5" s="104"/>
      <c r="E5" s="104"/>
      <c r="F5" s="104"/>
      <c r="G5" s="104"/>
      <c r="H5" s="2"/>
      <c r="I5" s="2"/>
    </row>
    <row r="6" spans="1:9" ht="21.6" customHeight="1" thickBot="1" x14ac:dyDescent="0.25">
      <c r="A6" s="105" t="s">
        <v>3</v>
      </c>
      <c r="B6" s="106"/>
      <c r="C6" s="3"/>
      <c r="D6" s="42" t="s">
        <v>4</v>
      </c>
      <c r="E6" s="105" t="s">
        <v>5</v>
      </c>
      <c r="F6" s="106"/>
      <c r="G6" s="107"/>
      <c r="H6" s="108" t="s">
        <v>17</v>
      </c>
      <c r="I6" s="109"/>
    </row>
    <row r="7" spans="1:9" ht="14.25" customHeight="1" thickBot="1" x14ac:dyDescent="0.25">
      <c r="A7" s="100" t="s">
        <v>18</v>
      </c>
      <c r="B7" s="100" t="s">
        <v>22</v>
      </c>
      <c r="C7" s="100" t="s">
        <v>0</v>
      </c>
      <c r="D7" s="43" t="s">
        <v>6</v>
      </c>
      <c r="E7" s="100" t="s">
        <v>18</v>
      </c>
      <c r="F7" s="100" t="s">
        <v>22</v>
      </c>
      <c r="G7" s="100" t="s">
        <v>0</v>
      </c>
      <c r="H7" s="110"/>
      <c r="I7" s="111"/>
    </row>
    <row r="8" spans="1:9" ht="13.15" customHeight="1" x14ac:dyDescent="0.2">
      <c r="A8" s="112"/>
      <c r="B8" s="112"/>
      <c r="C8" s="112"/>
      <c r="D8" s="43"/>
      <c r="E8" s="112"/>
      <c r="F8" s="112"/>
      <c r="G8" s="112"/>
      <c r="H8" s="100" t="s">
        <v>19</v>
      </c>
      <c r="I8" s="100" t="s">
        <v>23</v>
      </c>
    </row>
    <row r="9" spans="1:9" ht="13.9" customHeight="1" thickBot="1" x14ac:dyDescent="0.25">
      <c r="A9" s="101"/>
      <c r="B9" s="101"/>
      <c r="C9" s="101"/>
      <c r="D9" s="4"/>
      <c r="E9" s="101"/>
      <c r="F9" s="101"/>
      <c r="G9" s="101"/>
      <c r="H9" s="101"/>
      <c r="I9" s="101"/>
    </row>
    <row r="10" spans="1:9" ht="31.5" customHeight="1" x14ac:dyDescent="0.25">
      <c r="A10" s="5">
        <v>680171.1</v>
      </c>
      <c r="B10" s="6">
        <v>503879.6</v>
      </c>
      <c r="C10" s="7">
        <f>B10/A10</f>
        <v>0.74081301013818435</v>
      </c>
      <c r="D10" s="8" t="s">
        <v>7</v>
      </c>
      <c r="E10" s="9">
        <v>688148.6</v>
      </c>
      <c r="F10" s="9">
        <v>482619.1</v>
      </c>
      <c r="G10" s="10">
        <f>F10/E10</f>
        <v>0.70132977092447768</v>
      </c>
      <c r="H10" s="9">
        <f>A10-E10</f>
        <v>-7977.5</v>
      </c>
      <c r="I10" s="11">
        <f t="shared" ref="I10:I17" si="0">B10-F10</f>
        <v>21260.5</v>
      </c>
    </row>
    <row r="11" spans="1:9" ht="30.75" customHeight="1" x14ac:dyDescent="0.25">
      <c r="A11" s="12">
        <f>A12+A13+A14+A15+A16+A17</f>
        <v>123964.59999999999</v>
      </c>
      <c r="B11" s="13">
        <f>B12+B13+B14+B15+B16+B17</f>
        <v>86992.099999999991</v>
      </c>
      <c r="C11" s="14">
        <f t="shared" ref="C11:C18" si="1">B11/A11</f>
        <v>0.70174953172115262</v>
      </c>
      <c r="D11" s="15" t="s">
        <v>8</v>
      </c>
      <c r="E11" s="16">
        <f>E12+E13+E14+E15+E16+E17</f>
        <v>139307.1</v>
      </c>
      <c r="F11" s="16">
        <f>F12+F13+F14+F15+F16+F17</f>
        <v>93297.1</v>
      </c>
      <c r="G11" s="17">
        <f t="shared" ref="G11:G18" si="2">F11/E11</f>
        <v>0.6697225051702318</v>
      </c>
      <c r="H11" s="9">
        <f>H12+H13+H14+H15+H16+H17</f>
        <v>-15342.5</v>
      </c>
      <c r="I11" s="18">
        <f t="shared" si="0"/>
        <v>-6305.0000000000146</v>
      </c>
    </row>
    <row r="12" spans="1:9" ht="19.899999999999999" customHeight="1" x14ac:dyDescent="0.25">
      <c r="A12" s="19">
        <v>18926.900000000001</v>
      </c>
      <c r="B12" s="20">
        <v>13351.4</v>
      </c>
      <c r="C12" s="21">
        <f t="shared" si="1"/>
        <v>0.70541927098468316</v>
      </c>
      <c r="D12" s="22" t="s">
        <v>9</v>
      </c>
      <c r="E12" s="23">
        <v>19720.8</v>
      </c>
      <c r="F12" s="23">
        <v>13056.5</v>
      </c>
      <c r="G12" s="24">
        <f t="shared" si="2"/>
        <v>0.66206746176625697</v>
      </c>
      <c r="H12" s="25">
        <f t="shared" ref="H12:H17" si="3">A12-E12</f>
        <v>-793.89999999999782</v>
      </c>
      <c r="I12" s="26">
        <f t="shared" si="0"/>
        <v>294.89999999999964</v>
      </c>
    </row>
    <row r="13" spans="1:9" ht="19.899999999999999" customHeight="1" x14ac:dyDescent="0.25">
      <c r="A13" s="19">
        <v>14610</v>
      </c>
      <c r="B13" s="20">
        <v>10258</v>
      </c>
      <c r="C13" s="21">
        <f t="shared" si="1"/>
        <v>0.7021218343600274</v>
      </c>
      <c r="D13" s="22" t="s">
        <v>10</v>
      </c>
      <c r="E13" s="23">
        <v>15893.3</v>
      </c>
      <c r="F13" s="23">
        <v>10149.6</v>
      </c>
      <c r="G13" s="24">
        <f t="shared" si="2"/>
        <v>0.63860872191426576</v>
      </c>
      <c r="H13" s="25">
        <f t="shared" si="3"/>
        <v>-1283.2999999999993</v>
      </c>
      <c r="I13" s="26">
        <f t="shared" si="0"/>
        <v>108.39999999999964</v>
      </c>
    </row>
    <row r="14" spans="1:9" ht="19.899999999999999" customHeight="1" x14ac:dyDescent="0.25">
      <c r="A14" s="19">
        <v>17755.400000000001</v>
      </c>
      <c r="B14" s="20">
        <v>12900.8</v>
      </c>
      <c r="C14" s="21">
        <f t="shared" si="1"/>
        <v>0.72658458835058615</v>
      </c>
      <c r="D14" s="22" t="s">
        <v>11</v>
      </c>
      <c r="E14" s="23">
        <v>18890.7</v>
      </c>
      <c r="F14" s="23">
        <v>13279.6</v>
      </c>
      <c r="G14" s="24">
        <f t="shared" si="2"/>
        <v>0.70297024461772195</v>
      </c>
      <c r="H14" s="25">
        <f t="shared" si="3"/>
        <v>-1135.2999999999993</v>
      </c>
      <c r="I14" s="26">
        <f t="shared" si="0"/>
        <v>-378.80000000000109</v>
      </c>
    </row>
    <row r="15" spans="1:9" ht="19.899999999999999" customHeight="1" x14ac:dyDescent="0.25">
      <c r="A15" s="19">
        <v>17543.099999999999</v>
      </c>
      <c r="B15" s="20">
        <v>12676.9</v>
      </c>
      <c r="C15" s="21">
        <f t="shared" si="1"/>
        <v>0.72261458921171295</v>
      </c>
      <c r="D15" s="22" t="s">
        <v>12</v>
      </c>
      <c r="E15" s="23">
        <v>19224.8</v>
      </c>
      <c r="F15" s="23">
        <v>12359.4</v>
      </c>
      <c r="G15" s="24">
        <f t="shared" si="2"/>
        <v>0.64288835254462984</v>
      </c>
      <c r="H15" s="25">
        <f t="shared" si="3"/>
        <v>-1681.7000000000007</v>
      </c>
      <c r="I15" s="26">
        <f t="shared" si="0"/>
        <v>317.5</v>
      </c>
    </row>
    <row r="16" spans="1:9" ht="19.899999999999999" customHeight="1" x14ac:dyDescent="0.25">
      <c r="A16" s="19">
        <v>13300.5</v>
      </c>
      <c r="B16" s="20">
        <v>9524.2999999999993</v>
      </c>
      <c r="C16" s="21">
        <f t="shared" si="1"/>
        <v>0.71608586143378061</v>
      </c>
      <c r="D16" s="22" t="s">
        <v>13</v>
      </c>
      <c r="E16" s="23">
        <v>14643.5</v>
      </c>
      <c r="F16" s="23">
        <v>9934.2000000000007</v>
      </c>
      <c r="G16" s="24">
        <f t="shared" si="2"/>
        <v>0.67840338716836823</v>
      </c>
      <c r="H16" s="25">
        <f t="shared" si="3"/>
        <v>-1343</v>
      </c>
      <c r="I16" s="26">
        <f t="shared" si="0"/>
        <v>-409.90000000000146</v>
      </c>
    </row>
    <row r="17" spans="1:9" ht="19.899999999999999" customHeight="1" thickBot="1" x14ac:dyDescent="0.3">
      <c r="A17" s="27">
        <v>41828.699999999997</v>
      </c>
      <c r="B17" s="28">
        <v>28280.7</v>
      </c>
      <c r="C17" s="29">
        <f>B17/A17</f>
        <v>0.67610755294809555</v>
      </c>
      <c r="D17" s="30" t="s">
        <v>14</v>
      </c>
      <c r="E17" s="31">
        <v>50934</v>
      </c>
      <c r="F17" s="31">
        <v>34517.800000000003</v>
      </c>
      <c r="G17" s="32">
        <f>F17/E17</f>
        <v>0.6776966270075</v>
      </c>
      <c r="H17" s="33">
        <f t="shared" si="3"/>
        <v>-9105.3000000000029</v>
      </c>
      <c r="I17" s="34">
        <f t="shared" si="0"/>
        <v>-6237.1000000000022</v>
      </c>
    </row>
    <row r="18" spans="1:9" ht="31.15" customHeight="1" thickBot="1" x14ac:dyDescent="0.3">
      <c r="A18" s="35">
        <f>A10+A11</f>
        <v>804135.7</v>
      </c>
      <c r="B18" s="36">
        <f>B10+B11</f>
        <v>590871.69999999995</v>
      </c>
      <c r="C18" s="37">
        <f t="shared" si="1"/>
        <v>0.73479103091679676</v>
      </c>
      <c r="D18" s="38" t="s">
        <v>20</v>
      </c>
      <c r="E18" s="39">
        <f>E10+E11</f>
        <v>827455.7</v>
      </c>
      <c r="F18" s="39">
        <f>F10+F11</f>
        <v>575916.19999999995</v>
      </c>
      <c r="G18" s="40">
        <f t="shared" si="2"/>
        <v>0.69600849930697195</v>
      </c>
      <c r="H18" s="39">
        <f>A18-E18</f>
        <v>-23320</v>
      </c>
      <c r="I18" s="41">
        <f>B18-F18</f>
        <v>14955.5</v>
      </c>
    </row>
    <row r="19" spans="1:9" x14ac:dyDescent="0.2">
      <c r="A19" s="2"/>
      <c r="B19" s="2"/>
      <c r="C19" s="2"/>
      <c r="D19" s="2"/>
      <c r="E19" s="2"/>
      <c r="F19" s="2"/>
      <c r="G19" s="2"/>
      <c r="H19" s="2"/>
      <c r="I19" s="2"/>
    </row>
    <row r="20" spans="1:9" x14ac:dyDescent="0.2">
      <c r="A20" s="2"/>
      <c r="B20" s="2"/>
      <c r="C20" s="2"/>
      <c r="D20" s="2"/>
      <c r="E20" s="2"/>
      <c r="F20" s="2"/>
      <c r="G20" s="2"/>
      <c r="H20" s="2"/>
      <c r="I20" s="2"/>
    </row>
    <row r="21" spans="1:9" x14ac:dyDescent="0.2">
      <c r="A21" s="2"/>
      <c r="B21" s="2"/>
      <c r="C21" s="44"/>
      <c r="D21" s="2"/>
      <c r="E21" s="2"/>
      <c r="F21" s="2"/>
      <c r="G21" s="2"/>
      <c r="H21" s="2"/>
      <c r="I21" s="2"/>
    </row>
    <row r="22" spans="1:9" x14ac:dyDescent="0.2">
      <c r="A22" s="102" t="s">
        <v>15</v>
      </c>
      <c r="B22" s="102"/>
      <c r="C22" s="102"/>
      <c r="D22" s="102"/>
      <c r="E22" s="2"/>
      <c r="F22" s="2"/>
      <c r="G22" s="2"/>
      <c r="H22" s="2" t="s">
        <v>16</v>
      </c>
      <c r="I22" s="2"/>
    </row>
    <row r="23" spans="1:9" x14ac:dyDescent="0.2">
      <c r="B23" s="113"/>
      <c r="C23" s="113"/>
      <c r="D23" s="113"/>
      <c r="E23" s="114"/>
      <c r="F23" s="114"/>
      <c r="G23" s="114"/>
    </row>
    <row r="24" spans="1:9" ht="52.5" customHeight="1" x14ac:dyDescent="0.2"/>
    <row r="25" spans="1:9" ht="11.25" customHeight="1" x14ac:dyDescent="0.2"/>
    <row r="26" spans="1:9" x14ac:dyDescent="0.2">
      <c r="E26" s="114"/>
      <c r="F26" s="114"/>
      <c r="G26" s="114"/>
    </row>
  </sheetData>
  <mergeCells count="19">
    <mergeCell ref="B23:D23"/>
    <mergeCell ref="E23:G23"/>
    <mergeCell ref="E26:G26"/>
    <mergeCell ref="E7:E9"/>
    <mergeCell ref="F7:F9"/>
    <mergeCell ref="G7:G9"/>
    <mergeCell ref="H8:H9"/>
    <mergeCell ref="I8:I9"/>
    <mergeCell ref="A22:D22"/>
    <mergeCell ref="B1:H1"/>
    <mergeCell ref="B2:H2"/>
    <mergeCell ref="C3:G3"/>
    <mergeCell ref="A5:G5"/>
    <mergeCell ref="A6:B6"/>
    <mergeCell ref="E6:G6"/>
    <mergeCell ref="H6:I7"/>
    <mergeCell ref="A7:A9"/>
    <mergeCell ref="B7:B9"/>
    <mergeCell ref="C7:C9"/>
  </mergeCells>
  <pageMargins left="0.78740157480314965" right="0.39370078740157483" top="1.1417322834645669" bottom="0.39370078740157483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</vt:i4>
      </vt:variant>
    </vt:vector>
  </HeadingPairs>
  <TitlesOfParts>
    <vt:vector size="8" baseType="lpstr">
      <vt:lpstr>Бюджет</vt:lpstr>
      <vt:lpstr>Основные показатели бюджета </vt:lpstr>
      <vt:lpstr>Показатели выполнения бюджетов</vt:lpstr>
      <vt:lpstr>Бюджет!APPT</vt:lpstr>
      <vt:lpstr>Бюджет!SIGN</vt:lpstr>
      <vt:lpstr>Бюджет!Область_печати</vt:lpstr>
      <vt:lpstr>'Основные показатели бюджета '!Область_печати</vt:lpstr>
      <vt:lpstr>'Показатели выполнения бюджетов'!Область_печати</vt:lpstr>
    </vt:vector>
  </TitlesOfParts>
  <Company>administration of Kovernino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finotdel</dc:creator>
  <cp:lastModifiedBy>Admin</cp:lastModifiedBy>
  <cp:lastPrinted>2018-10-12T07:35:31Z</cp:lastPrinted>
  <dcterms:created xsi:type="dcterms:W3CDTF">2000-03-21T07:10:45Z</dcterms:created>
  <dcterms:modified xsi:type="dcterms:W3CDTF">2018-10-16T10:59:34Z</dcterms:modified>
</cp:coreProperties>
</file>